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2ae7f7fe6e5654/Área de Trabalho/"/>
    </mc:Choice>
  </mc:AlternateContent>
  <xr:revisionPtr revIDLastSave="0" documentId="8_{58FED6C5-7547-4243-A56F-92403E71FB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3 Salari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7" i="1" l="1"/>
  <c r="N26" i="1"/>
  <c r="N25" i="1"/>
  <c r="N24" i="1"/>
  <c r="O24" i="1" s="1"/>
  <c r="N23" i="1"/>
  <c r="N22" i="1"/>
  <c r="N21" i="1"/>
  <c r="N20" i="1"/>
  <c r="O20" i="1" s="1"/>
  <c r="N19" i="1"/>
  <c r="N18" i="1"/>
  <c r="N17" i="1"/>
  <c r="N16" i="1"/>
  <c r="O16" i="1" s="1"/>
  <c r="P16" i="1" s="1"/>
  <c r="N15" i="1"/>
  <c r="N14" i="1"/>
  <c r="N13" i="1"/>
  <c r="N12" i="1"/>
  <c r="O12" i="1" s="1"/>
  <c r="N11" i="1"/>
  <c r="N10" i="1"/>
  <c r="O27" i="1"/>
  <c r="O26" i="1"/>
  <c r="O25" i="1"/>
  <c r="O23" i="1"/>
  <c r="O22" i="1"/>
  <c r="O21" i="1"/>
  <c r="O19" i="1"/>
  <c r="O18" i="1"/>
  <c r="O17" i="1"/>
  <c r="O15" i="1"/>
  <c r="O14" i="1"/>
  <c r="O13" i="1"/>
  <c r="O11" i="1"/>
  <c r="O10" i="1"/>
  <c r="N9" i="1"/>
  <c r="O9" i="1" s="1"/>
  <c r="K9" i="1"/>
  <c r="P9" i="1" s="1"/>
  <c r="K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N8" i="1"/>
  <c r="O8" i="1" s="1"/>
  <c r="P8" i="1" s="1"/>
  <c r="E28" i="1"/>
  <c r="P17" i="1" l="1"/>
  <c r="P21" i="1"/>
  <c r="P10" i="1"/>
  <c r="P14" i="1"/>
  <c r="P23" i="1"/>
  <c r="P18" i="1"/>
  <c r="P26" i="1"/>
  <c r="P11" i="1"/>
  <c r="P15" i="1"/>
  <c r="P27" i="1"/>
  <c r="P25" i="1"/>
  <c r="P24" i="1"/>
  <c r="P22" i="1"/>
  <c r="P20" i="1"/>
  <c r="P19" i="1"/>
  <c r="P13" i="1"/>
  <c r="P12" i="1"/>
  <c r="N28" i="1"/>
  <c r="M28" i="1"/>
  <c r="L28" i="1"/>
  <c r="P28" i="1" l="1"/>
  <c r="O28" i="1"/>
  <c r="K28" i="1"/>
</calcChain>
</file>

<file path=xl/sharedStrings.xml><?xml version="1.0" encoding="utf-8"?>
<sst xmlns="http://schemas.openxmlformats.org/spreadsheetml/2006/main" count="125" uniqueCount="43">
  <si>
    <t>13º Salário</t>
  </si>
  <si>
    <t>CONSELHO REGIONAL DE ODONTOLOGIA DA PARAÍBA - CNPJ: 09.319.617/0001-49</t>
  </si>
  <si>
    <t>Ano: 2020</t>
  </si>
  <si>
    <t>Empregado</t>
  </si>
  <si>
    <t>Adiantamento - 13º Salário</t>
  </si>
  <si>
    <t>2ª Parcela - 13º Salário</t>
  </si>
  <si>
    <t>Proventos</t>
  </si>
  <si>
    <r>
      <rPr>
        <b/>
        <sz val="11"/>
        <color rgb="FFFFFFFF"/>
        <rFont val="Arial"/>
        <family val="2"/>
      </rPr>
      <t>Descontos</t>
    </r>
  </si>
  <si>
    <t>Valor Líquido</t>
  </si>
  <si>
    <t>Referência</t>
  </si>
  <si>
    <t>Perc.</t>
  </si>
  <si>
    <t>Valor</t>
  </si>
  <si>
    <t>Período Concedido</t>
  </si>
  <si>
    <t>Total</t>
  </si>
  <si>
    <r>
      <rPr>
        <b/>
        <sz val="11"/>
        <color rgb="FFFFFFFF"/>
        <rFont val="Arial"/>
        <family val="2"/>
      </rPr>
      <t>INSS</t>
    </r>
  </si>
  <si>
    <r>
      <rPr>
        <b/>
        <sz val="11"/>
        <color rgb="FFFFFFFF"/>
        <rFont val="Arial"/>
        <family val="2"/>
      </rPr>
      <t>IRRF</t>
    </r>
  </si>
  <si>
    <t>Adiantamento 13º Compensação</t>
  </si>
  <si>
    <r>
      <rPr>
        <b/>
        <sz val="11"/>
        <color rgb="FFFFFFFF"/>
        <rFont val="Arial"/>
        <family val="2"/>
      </rPr>
      <t>Total</t>
    </r>
  </si>
  <si>
    <t>Anésia Maria de Queiroz</t>
  </si>
  <si>
    <t>12 Avos</t>
  </si>
  <si>
    <t>Antônio Fernandes da Silva</t>
  </si>
  <si>
    <t>Antônio Pires Figueiredo</t>
  </si>
  <si>
    <t>Arthur Torres Medeiros de Figueiredo</t>
  </si>
  <si>
    <t>Cariles Silva de Oliveira</t>
  </si>
  <si>
    <t>Cassandra Vidal Régis Gouvéia</t>
  </si>
  <si>
    <t>Claudia de Castro Gama</t>
  </si>
  <si>
    <t>Célia Gomes Pedrosa Rocha</t>
  </si>
  <si>
    <t>Déborah Éllen Wanderley Gomes Freire</t>
  </si>
  <si>
    <t>Ivonaldo Galdino da Silva</t>
  </si>
  <si>
    <t>Janduy Araújo Costa</t>
  </si>
  <si>
    <t>Jessica Dias de Arruda</t>
  </si>
  <si>
    <t>Maria do Carmo Lucas dos Santos Silva</t>
  </si>
  <si>
    <t>Mara Ruth Lins Soares</t>
  </si>
  <si>
    <t>Marília Quirino de Almeida</t>
  </si>
  <si>
    <t xml:space="preserve">Rosilda Kelly Silva Santos </t>
  </si>
  <si>
    <t>Suely Dias Borba da Silva</t>
  </si>
  <si>
    <t>Silvana Alexandre da Silva</t>
  </si>
  <si>
    <t>Timóteo Bernardo da Silva</t>
  </si>
  <si>
    <t>Zenilda Lima de Oliveira</t>
  </si>
  <si>
    <t>-</t>
  </si>
  <si>
    <t>Mês/Ano: 06/2021</t>
  </si>
  <si>
    <t>( 20 Empregados )</t>
  </si>
  <si>
    <t>Mês/Ano: 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</si>
</sst>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5"/>
      <name val="Arial"/>
      <family val="2"/>
    </font>
    <font>
      <b/>
      <sz val="11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/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4" fillId="0" borderId="1" xfId="5" applyFont="1" applyFill="1" applyBorder="1" applyAlignment="1">
      <alignment horizontal="center" vertical="top"/>
    </xf>
    <xf numFmtId="4" fontId="8" fillId="0" borderId="1" xfId="5" applyNumberFormat="1" applyFont="1" applyFill="1" applyBorder="1" applyAlignment="1">
      <alignment horizontal="right" vertical="top"/>
    </xf>
    <xf numFmtId="4" fontId="8" fillId="2" borderId="1" xfId="5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vertical="top"/>
    </xf>
    <xf numFmtId="0" fontId="7" fillId="0" borderId="0" xfId="3" applyFont="1" applyFill="1" applyBorder="1" applyAlignment="1">
      <alignment vertical="top"/>
    </xf>
    <xf numFmtId="0" fontId="7" fillId="0" borderId="0" xfId="4" applyFont="1" applyFill="1" applyBorder="1" applyAlignment="1">
      <alignment horizontal="left" vertical="top"/>
    </xf>
    <xf numFmtId="0" fontId="9" fillId="0" borderId="0" xfId="2" applyFont="1" applyFill="1" applyBorder="1" applyAlignment="1">
      <alignment horizontal="left" vertical="top"/>
    </xf>
    <xf numFmtId="0" fontId="4" fillId="0" borderId="1" xfId="5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/>
    </xf>
    <xf numFmtId="0" fontId="4" fillId="3" borderId="1" xfId="5" applyFont="1" applyFill="1" applyBorder="1" applyAlignment="1">
      <alignment horizontal="center" vertical="center"/>
    </xf>
    <xf numFmtId="0" fontId="10" fillId="3" borderId="1" xfId="5" applyFont="1" applyFill="1" applyBorder="1" applyAlignment="1">
      <alignment horizontal="center" vertical="center" wrapText="1"/>
    </xf>
    <xf numFmtId="0" fontId="4" fillId="0" borderId="6" xfId="5" applyFont="1" applyFill="1" applyBorder="1" applyAlignment="1">
      <alignment horizontal="center" vertical="center"/>
    </xf>
    <xf numFmtId="0" fontId="4" fillId="0" borderId="9" xfId="5" applyFont="1" applyFill="1" applyBorder="1" applyAlignment="1">
      <alignment horizontal="center" vertical="center"/>
    </xf>
    <xf numFmtId="164" fontId="6" fillId="4" borderId="1" xfId="5" applyNumberFormat="1" applyFont="1" applyFill="1" applyBorder="1" applyAlignment="1">
      <alignment horizontal="left" vertical="top"/>
    </xf>
    <xf numFmtId="0" fontId="7" fillId="4" borderId="1" xfId="5" applyFont="1" applyFill="1" applyBorder="1" applyAlignment="1">
      <alignment horizontal="left" vertical="center"/>
    </xf>
    <xf numFmtId="0" fontId="7" fillId="4" borderId="1" xfId="5" applyFont="1" applyFill="1" applyBorder="1" applyAlignment="1">
      <alignment horizontal="center" vertical="top"/>
    </xf>
    <xf numFmtId="9" fontId="6" fillId="4" borderId="1" xfId="5" applyNumberFormat="1" applyFont="1" applyFill="1" applyBorder="1" applyAlignment="1">
      <alignment horizontal="center" vertical="top"/>
    </xf>
    <xf numFmtId="43" fontId="6" fillId="4" borderId="1" xfId="1" applyFont="1" applyFill="1" applyBorder="1" applyAlignment="1">
      <alignment horizontal="right" vertical="top"/>
    </xf>
    <xf numFmtId="0" fontId="7" fillId="4" borderId="9" xfId="5" applyFont="1" applyFill="1" applyBorder="1" applyAlignment="1">
      <alignment horizontal="center" vertical="top"/>
    </xf>
    <xf numFmtId="43" fontId="6" fillId="4" borderId="1" xfId="5" applyNumberFormat="1" applyFont="1" applyFill="1" applyBorder="1" applyAlignment="1">
      <alignment horizontal="center" vertical="top"/>
    </xf>
    <xf numFmtId="43" fontId="8" fillId="4" borderId="1" xfId="1" applyFont="1" applyFill="1" applyBorder="1" applyAlignment="1">
      <alignment horizontal="right" vertical="top"/>
    </xf>
    <xf numFmtId="0" fontId="0" fillId="4" borderId="0" xfId="0" applyFill="1"/>
    <xf numFmtId="4" fontId="10" fillId="5" borderId="1" xfId="5" applyNumberFormat="1" applyFont="1" applyFill="1" applyBorder="1" applyAlignment="1">
      <alignment horizontal="right" vertical="top"/>
    </xf>
    <xf numFmtId="4" fontId="6" fillId="6" borderId="1" xfId="5" applyNumberFormat="1" applyFont="1" applyFill="1" applyBorder="1" applyAlignment="1">
      <alignment horizontal="right" vertical="top"/>
    </xf>
    <xf numFmtId="0" fontId="4" fillId="6" borderId="1" xfId="5" applyFont="1" applyFill="1" applyBorder="1" applyAlignment="1">
      <alignment horizontal="center" vertical="center"/>
    </xf>
    <xf numFmtId="4" fontId="11" fillId="5" borderId="1" xfId="5" applyNumberFormat="1" applyFont="1" applyFill="1" applyBorder="1" applyAlignment="1">
      <alignment horizontal="right" vertical="top"/>
    </xf>
    <xf numFmtId="4" fontId="8" fillId="0" borderId="4" xfId="5" applyNumberFormat="1" applyFont="1" applyFill="1" applyBorder="1" applyAlignment="1">
      <alignment horizontal="right" vertical="top"/>
    </xf>
    <xf numFmtId="4" fontId="8" fillId="0" borderId="6" xfId="5" applyNumberFormat="1" applyFont="1" applyFill="1" applyBorder="1" applyAlignment="1">
      <alignment horizontal="center" vertical="top"/>
    </xf>
    <xf numFmtId="0" fontId="4" fillId="0" borderId="2" xfId="5" applyFont="1" applyFill="1" applyBorder="1" applyAlignment="1">
      <alignment horizontal="center" vertical="center"/>
    </xf>
    <xf numFmtId="0" fontId="4" fillId="0" borderId="3" xfId="5" applyFont="1" applyFill="1" applyBorder="1" applyAlignment="1">
      <alignment horizontal="center" vertical="center"/>
    </xf>
    <xf numFmtId="0" fontId="4" fillId="0" borderId="4" xfId="5" applyFont="1" applyFill="1" applyBorder="1" applyAlignment="1">
      <alignment horizontal="center" vertical="top"/>
    </xf>
    <xf numFmtId="0" fontId="4" fillId="0" borderId="7" xfId="5" applyFont="1" applyFill="1" applyBorder="1" applyAlignment="1">
      <alignment horizontal="center" vertical="top"/>
    </xf>
    <xf numFmtId="0" fontId="4" fillId="0" borderId="8" xfId="5" applyFont="1" applyFill="1" applyBorder="1" applyAlignment="1">
      <alignment horizontal="center" vertical="top"/>
    </xf>
    <xf numFmtId="0" fontId="4" fillId="0" borderId="11" xfId="5" applyFont="1" applyFill="1" applyBorder="1" applyAlignment="1">
      <alignment horizontal="center" vertical="top"/>
    </xf>
    <xf numFmtId="0" fontId="4" fillId="2" borderId="4" xfId="5" applyFont="1" applyFill="1" applyBorder="1" applyAlignment="1">
      <alignment horizontal="center" vertical="center"/>
    </xf>
    <xf numFmtId="0" fontId="4" fillId="2" borderId="5" xfId="5" applyFont="1" applyFill="1" applyBorder="1" applyAlignment="1">
      <alignment horizontal="center" vertical="center"/>
    </xf>
    <xf numFmtId="0" fontId="4" fillId="2" borderId="10" xfId="5" applyFont="1" applyFill="1" applyBorder="1" applyAlignment="1">
      <alignment horizontal="center" vertical="center"/>
    </xf>
    <xf numFmtId="0" fontId="4" fillId="2" borderId="6" xfId="5" applyFont="1" applyFill="1" applyBorder="1" applyAlignment="1">
      <alignment horizontal="center" vertical="center"/>
    </xf>
    <xf numFmtId="0" fontId="4" fillId="3" borderId="4" xfId="5" applyFont="1" applyFill="1" applyBorder="1" applyAlignment="1">
      <alignment horizontal="center" vertical="center"/>
    </xf>
    <xf numFmtId="0" fontId="4" fillId="3" borderId="5" xfId="5" applyFont="1" applyFill="1" applyBorder="1" applyAlignment="1">
      <alignment horizontal="center" vertical="center"/>
    </xf>
    <xf numFmtId="0" fontId="4" fillId="3" borderId="6" xfId="5" applyFont="1" applyFill="1" applyBorder="1" applyAlignment="1">
      <alignment horizontal="center" vertical="center"/>
    </xf>
    <xf numFmtId="16" fontId="7" fillId="4" borderId="6" xfId="5" applyNumberFormat="1" applyFont="1" applyFill="1" applyBorder="1" applyAlignment="1">
      <alignment horizontal="center" vertical="top"/>
    </xf>
  </cellXfs>
  <cellStyles count="6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Normal 5" xfId="5" xr:uid="{00000000-0005-0000-0000-000004000000}"/>
    <cellStyle name="Vírgula" xfId="1" builtinId="3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"/>
  <sheetViews>
    <sheetView showGridLines="0" tabSelected="1" topLeftCell="A5" zoomScale="90" zoomScaleNormal="90" workbookViewId="0">
      <selection activeCell="N17" sqref="N17"/>
    </sheetView>
  </sheetViews>
  <sheetFormatPr defaultRowHeight="15" x14ac:dyDescent="0.25"/>
  <cols>
    <col min="1" max="1" width="11.28515625" customWidth="1"/>
    <col min="2" max="2" width="39.28515625" customWidth="1"/>
    <col min="3" max="3" width="12.140625" customWidth="1"/>
    <col min="4" max="4" width="9.140625" customWidth="1"/>
    <col min="5" max="5" width="10.42578125" customWidth="1"/>
    <col min="6" max="6" width="20.85546875" bestFit="1" customWidth="1"/>
    <col min="7" max="7" width="12.140625" bestFit="1" customWidth="1"/>
    <col min="8" max="8" width="6.28515625" bestFit="1" customWidth="1"/>
    <col min="9" max="9" width="15.85546875" customWidth="1"/>
    <col min="10" max="10" width="20.85546875" bestFit="1" customWidth="1"/>
    <col min="11" max="11" width="11.5703125" bestFit="1" customWidth="1"/>
    <col min="12" max="12" width="8.7109375" bestFit="1" customWidth="1"/>
    <col min="13" max="13" width="10.42578125" bestFit="1" customWidth="1"/>
    <col min="14" max="14" width="19.140625" bestFit="1" customWidth="1"/>
    <col min="15" max="15" width="10.140625" bestFit="1" customWidth="1"/>
    <col min="16" max="16" width="15.28515625" customWidth="1"/>
  </cols>
  <sheetData>
    <row r="1" spans="1:16" x14ac:dyDescent="0.25">
      <c r="A1" s="7" t="s">
        <v>0</v>
      </c>
    </row>
    <row r="2" spans="1:16" x14ac:dyDescent="0.25">
      <c r="A2" s="5" t="s">
        <v>1</v>
      </c>
      <c r="B2" s="5"/>
      <c r="C2" s="5"/>
      <c r="D2" s="5"/>
      <c r="E2" s="4"/>
    </row>
    <row r="3" spans="1:16" x14ac:dyDescent="0.25">
      <c r="A3" s="6"/>
    </row>
    <row r="5" spans="1:16" ht="15" customHeight="1" x14ac:dyDescent="0.25"/>
    <row r="6" spans="1:16" ht="23.25" customHeight="1" x14ac:dyDescent="0.25">
      <c r="A6" s="29" t="s">
        <v>2</v>
      </c>
      <c r="B6" s="29" t="s">
        <v>3</v>
      </c>
      <c r="C6" s="35" t="s">
        <v>4</v>
      </c>
      <c r="D6" s="36"/>
      <c r="E6" s="36"/>
      <c r="F6" s="37"/>
      <c r="G6" s="36" t="s">
        <v>5</v>
      </c>
      <c r="H6" s="36"/>
      <c r="I6" s="36"/>
      <c r="J6" s="38"/>
      <c r="K6" s="9" t="s">
        <v>6</v>
      </c>
      <c r="L6" s="39" t="s">
        <v>7</v>
      </c>
      <c r="M6" s="40"/>
      <c r="N6" s="40"/>
      <c r="O6" s="41"/>
      <c r="P6" s="29" t="s">
        <v>8</v>
      </c>
    </row>
    <row r="7" spans="1:16" ht="42" customHeight="1" x14ac:dyDescent="0.25">
      <c r="A7" s="30"/>
      <c r="B7" s="30"/>
      <c r="C7" s="8" t="s">
        <v>9</v>
      </c>
      <c r="D7" s="8" t="s">
        <v>10</v>
      </c>
      <c r="E7" s="8" t="s">
        <v>11</v>
      </c>
      <c r="F7" s="13" t="s">
        <v>12</v>
      </c>
      <c r="G7" s="12" t="s">
        <v>9</v>
      </c>
      <c r="H7" s="8" t="s">
        <v>10</v>
      </c>
      <c r="I7" s="8" t="s">
        <v>11</v>
      </c>
      <c r="J7" s="8" t="s">
        <v>12</v>
      </c>
      <c r="K7" s="25" t="s">
        <v>13</v>
      </c>
      <c r="L7" s="10" t="s">
        <v>14</v>
      </c>
      <c r="M7" s="10" t="s">
        <v>15</v>
      </c>
      <c r="N7" s="11" t="s">
        <v>16</v>
      </c>
      <c r="O7" s="10" t="s">
        <v>17</v>
      </c>
      <c r="P7" s="30"/>
    </row>
    <row r="8" spans="1:16" s="22" customFormat="1" ht="18" customHeight="1" x14ac:dyDescent="0.25">
      <c r="A8" s="14">
        <v>1</v>
      </c>
      <c r="B8" s="15" t="s">
        <v>18</v>
      </c>
      <c r="C8" s="16" t="s">
        <v>19</v>
      </c>
      <c r="D8" s="17">
        <v>0.5</v>
      </c>
      <c r="E8" s="18">
        <v>3763.58</v>
      </c>
      <c r="F8" s="19" t="s">
        <v>40</v>
      </c>
      <c r="G8" s="42" t="s">
        <v>19</v>
      </c>
      <c r="H8" s="17">
        <v>0.5</v>
      </c>
      <c r="I8" s="20">
        <v>7527.16</v>
      </c>
      <c r="J8" s="16" t="s">
        <v>42</v>
      </c>
      <c r="K8" s="24">
        <f>I8</f>
        <v>7527.16</v>
      </c>
      <c r="L8" s="18">
        <v>751.97</v>
      </c>
      <c r="M8" s="18">
        <v>993.82</v>
      </c>
      <c r="N8" s="18">
        <f>E8</f>
        <v>3763.58</v>
      </c>
      <c r="O8" s="23">
        <f>SUM(L8:N8)</f>
        <v>5509.37</v>
      </c>
      <c r="P8" s="21">
        <f>K8-O8</f>
        <v>2017.79</v>
      </c>
    </row>
    <row r="9" spans="1:16" s="22" customFormat="1" ht="18" customHeight="1" x14ac:dyDescent="0.25">
      <c r="A9" s="14">
        <v>3</v>
      </c>
      <c r="B9" s="15" t="s">
        <v>20</v>
      </c>
      <c r="C9" s="16" t="s">
        <v>19</v>
      </c>
      <c r="D9" s="17">
        <v>0.5</v>
      </c>
      <c r="E9" s="18">
        <v>1876.76</v>
      </c>
      <c r="F9" s="19" t="s">
        <v>40</v>
      </c>
      <c r="G9" s="42" t="s">
        <v>19</v>
      </c>
      <c r="H9" s="17">
        <v>0.5</v>
      </c>
      <c r="I9" s="20">
        <v>3781.12</v>
      </c>
      <c r="J9" s="16" t="s">
        <v>42</v>
      </c>
      <c r="K9" s="24">
        <f>I9</f>
        <v>3781.12</v>
      </c>
      <c r="L9" s="18">
        <v>380.63</v>
      </c>
      <c r="M9" s="18">
        <v>155.27000000000001</v>
      </c>
      <c r="N9" s="18">
        <f>E9</f>
        <v>1876.76</v>
      </c>
      <c r="O9" s="23">
        <f t="shared" ref="O9:O27" si="0">SUM(L9:N9)</f>
        <v>2412.66</v>
      </c>
      <c r="P9" s="21">
        <f t="shared" ref="P9:P27" si="1">K9-O9</f>
        <v>1368.46</v>
      </c>
    </row>
    <row r="10" spans="1:16" s="22" customFormat="1" ht="18" customHeight="1" x14ac:dyDescent="0.25">
      <c r="A10" s="14">
        <v>47</v>
      </c>
      <c r="B10" s="15" t="s">
        <v>21</v>
      </c>
      <c r="C10" s="16" t="s">
        <v>19</v>
      </c>
      <c r="D10" s="17">
        <v>0.5</v>
      </c>
      <c r="E10" s="18">
        <v>1256.27</v>
      </c>
      <c r="F10" s="19" t="s">
        <v>40</v>
      </c>
      <c r="G10" s="42" t="s">
        <v>19</v>
      </c>
      <c r="H10" s="17">
        <v>0.5</v>
      </c>
      <c r="I10" s="20">
        <v>2512.54</v>
      </c>
      <c r="J10" s="16" t="s">
        <v>42</v>
      </c>
      <c r="K10" s="24">
        <f t="shared" ref="K9:K27" si="2">I10</f>
        <v>2512.54</v>
      </c>
      <c r="L10" s="18">
        <v>218.89</v>
      </c>
      <c r="M10" s="18">
        <v>29.22</v>
      </c>
      <c r="N10" s="18">
        <f t="shared" ref="N10:N27" si="3">E10</f>
        <v>1256.27</v>
      </c>
      <c r="O10" s="23">
        <f t="shared" si="0"/>
        <v>1504.3799999999999</v>
      </c>
      <c r="P10" s="21">
        <f t="shared" si="1"/>
        <v>1008.1600000000001</v>
      </c>
    </row>
    <row r="11" spans="1:16" s="22" customFormat="1" ht="18" customHeight="1" x14ac:dyDescent="0.25">
      <c r="A11" s="14">
        <v>43</v>
      </c>
      <c r="B11" s="15" t="s">
        <v>22</v>
      </c>
      <c r="C11" s="16" t="s">
        <v>19</v>
      </c>
      <c r="D11" s="17">
        <v>0.5</v>
      </c>
      <c r="E11" s="18">
        <v>550</v>
      </c>
      <c r="F11" s="19" t="s">
        <v>40</v>
      </c>
      <c r="G11" s="42" t="s">
        <v>19</v>
      </c>
      <c r="H11" s="17">
        <v>0.5</v>
      </c>
      <c r="I11" s="20">
        <v>1100</v>
      </c>
      <c r="J11" s="16" t="s">
        <v>42</v>
      </c>
      <c r="K11" s="24">
        <f t="shared" si="2"/>
        <v>1100</v>
      </c>
      <c r="L11" s="18">
        <v>82.5</v>
      </c>
      <c r="M11" s="18">
        <v>0</v>
      </c>
      <c r="N11" s="18">
        <f t="shared" si="3"/>
        <v>550</v>
      </c>
      <c r="O11" s="23">
        <f t="shared" si="0"/>
        <v>632.5</v>
      </c>
      <c r="P11" s="21">
        <f t="shared" si="1"/>
        <v>467.5</v>
      </c>
    </row>
    <row r="12" spans="1:16" s="22" customFormat="1" ht="18" customHeight="1" x14ac:dyDescent="0.25">
      <c r="A12" s="14">
        <v>23</v>
      </c>
      <c r="B12" s="15" t="s">
        <v>23</v>
      </c>
      <c r="C12" s="16" t="s">
        <v>19</v>
      </c>
      <c r="D12" s="17">
        <v>0.5</v>
      </c>
      <c r="E12" s="18">
        <v>2776.49</v>
      </c>
      <c r="F12" s="19" t="s">
        <v>40</v>
      </c>
      <c r="G12" s="42" t="s">
        <v>19</v>
      </c>
      <c r="H12" s="17">
        <v>0.5</v>
      </c>
      <c r="I12" s="20">
        <v>5782.44</v>
      </c>
      <c r="J12" s="16" t="s">
        <v>42</v>
      </c>
      <c r="K12" s="24">
        <f t="shared" si="2"/>
        <v>5782.44</v>
      </c>
      <c r="L12" s="18">
        <v>660.82</v>
      </c>
      <c r="M12" s="18">
        <v>486.95</v>
      </c>
      <c r="N12" s="18">
        <f t="shared" si="3"/>
        <v>2776.49</v>
      </c>
      <c r="O12" s="23">
        <f t="shared" si="0"/>
        <v>3924.2599999999998</v>
      </c>
      <c r="P12" s="21">
        <f t="shared" si="1"/>
        <v>1858.1799999999998</v>
      </c>
    </row>
    <row r="13" spans="1:16" s="22" customFormat="1" ht="18" customHeight="1" x14ac:dyDescent="0.25">
      <c r="A13" s="14">
        <v>39</v>
      </c>
      <c r="B13" s="15" t="s">
        <v>24</v>
      </c>
      <c r="C13" s="16" t="s">
        <v>19</v>
      </c>
      <c r="D13" s="17">
        <v>0.5</v>
      </c>
      <c r="E13" s="18">
        <v>1228.0899999999999</v>
      </c>
      <c r="F13" s="19" t="s">
        <v>40</v>
      </c>
      <c r="G13" s="42" t="s">
        <v>19</v>
      </c>
      <c r="H13" s="17">
        <v>0.5</v>
      </c>
      <c r="I13" s="20">
        <v>2456.1799999999998</v>
      </c>
      <c r="J13" s="16" t="s">
        <v>42</v>
      </c>
      <c r="K13" s="24">
        <f t="shared" si="2"/>
        <v>2456.1799999999998</v>
      </c>
      <c r="L13" s="18">
        <v>212.13</v>
      </c>
      <c r="M13" s="18">
        <v>11.28</v>
      </c>
      <c r="N13" s="18">
        <f t="shared" si="3"/>
        <v>1228.0899999999999</v>
      </c>
      <c r="O13" s="23">
        <f t="shared" si="0"/>
        <v>1451.5</v>
      </c>
      <c r="P13" s="21">
        <f t="shared" si="1"/>
        <v>1004.6799999999998</v>
      </c>
    </row>
    <row r="14" spans="1:16" s="22" customFormat="1" ht="18" customHeight="1" x14ac:dyDescent="0.25">
      <c r="A14" s="14">
        <v>37</v>
      </c>
      <c r="B14" s="15" t="s">
        <v>25</v>
      </c>
      <c r="C14" s="16" t="s">
        <v>19</v>
      </c>
      <c r="D14" s="17">
        <v>0.5</v>
      </c>
      <c r="E14" s="18">
        <v>1137.1199999999999</v>
      </c>
      <c r="F14" s="19" t="s">
        <v>40</v>
      </c>
      <c r="G14" s="42" t="s">
        <v>19</v>
      </c>
      <c r="H14" s="17">
        <v>0.5</v>
      </c>
      <c r="I14" s="20">
        <v>2274.2399999999998</v>
      </c>
      <c r="J14" s="16" t="s">
        <v>42</v>
      </c>
      <c r="K14" s="24">
        <f t="shared" si="2"/>
        <v>2274.2399999999998</v>
      </c>
      <c r="L14" s="18">
        <v>190.3</v>
      </c>
      <c r="M14" s="18">
        <v>0</v>
      </c>
      <c r="N14" s="18">
        <f t="shared" si="3"/>
        <v>1137.1199999999999</v>
      </c>
      <c r="O14" s="23">
        <f t="shared" si="0"/>
        <v>1327.4199999999998</v>
      </c>
      <c r="P14" s="21">
        <f>K14-O14</f>
        <v>946.81999999999994</v>
      </c>
    </row>
    <row r="15" spans="1:16" s="22" customFormat="1" ht="18" customHeight="1" x14ac:dyDescent="0.25">
      <c r="A15" s="14">
        <v>26</v>
      </c>
      <c r="B15" s="15" t="s">
        <v>26</v>
      </c>
      <c r="C15" s="16" t="s">
        <v>19</v>
      </c>
      <c r="D15" s="17">
        <v>0.5</v>
      </c>
      <c r="E15" s="18">
        <v>660</v>
      </c>
      <c r="F15" s="19" t="s">
        <v>40</v>
      </c>
      <c r="G15" s="42" t="s">
        <v>19</v>
      </c>
      <c r="H15" s="17">
        <v>0.5</v>
      </c>
      <c r="I15" s="20">
        <v>1320</v>
      </c>
      <c r="J15" s="16" t="s">
        <v>42</v>
      </c>
      <c r="K15" s="24">
        <f t="shared" si="2"/>
        <v>1320</v>
      </c>
      <c r="L15" s="18">
        <v>102.3</v>
      </c>
      <c r="M15" s="18">
        <v>0</v>
      </c>
      <c r="N15" s="18">
        <f t="shared" si="3"/>
        <v>660</v>
      </c>
      <c r="O15" s="23">
        <f t="shared" si="0"/>
        <v>762.3</v>
      </c>
      <c r="P15" s="21">
        <f t="shared" si="1"/>
        <v>557.70000000000005</v>
      </c>
    </row>
    <row r="16" spans="1:16" s="22" customFormat="1" ht="18" customHeight="1" x14ac:dyDescent="0.25">
      <c r="A16" s="14">
        <v>51</v>
      </c>
      <c r="B16" s="15" t="s">
        <v>27</v>
      </c>
      <c r="C16" s="16" t="s">
        <v>19</v>
      </c>
      <c r="D16" s="17">
        <v>0.5</v>
      </c>
      <c r="E16" s="18">
        <v>2340.5100000000002</v>
      </c>
      <c r="F16" s="19" t="s">
        <v>40</v>
      </c>
      <c r="G16" s="42" t="s">
        <v>19</v>
      </c>
      <c r="H16" s="17">
        <v>0.5</v>
      </c>
      <c r="I16" s="20">
        <v>4726.92</v>
      </c>
      <c r="J16" s="16" t="s">
        <v>42</v>
      </c>
      <c r="K16" s="24">
        <f t="shared" si="2"/>
        <v>4726.92</v>
      </c>
      <c r="L16" s="18">
        <v>513.04</v>
      </c>
      <c r="M16" s="18">
        <v>311.99</v>
      </c>
      <c r="N16" s="18">
        <f t="shared" si="3"/>
        <v>2340.5100000000002</v>
      </c>
      <c r="O16" s="23">
        <f t="shared" si="0"/>
        <v>3165.54</v>
      </c>
      <c r="P16" s="21">
        <f t="shared" si="1"/>
        <v>1561.38</v>
      </c>
    </row>
    <row r="17" spans="1:16" s="22" customFormat="1" ht="18" customHeight="1" x14ac:dyDescent="0.25">
      <c r="A17" s="14">
        <v>7</v>
      </c>
      <c r="B17" s="15" t="s">
        <v>28</v>
      </c>
      <c r="C17" s="16" t="s">
        <v>19</v>
      </c>
      <c r="D17" s="17">
        <v>0.5</v>
      </c>
      <c r="E17" s="18">
        <v>1281.76</v>
      </c>
      <c r="F17" s="19" t="s">
        <v>40</v>
      </c>
      <c r="G17" s="42" t="s">
        <v>19</v>
      </c>
      <c r="H17" s="17">
        <v>0.5</v>
      </c>
      <c r="I17" s="20">
        <v>2582.65</v>
      </c>
      <c r="J17" s="16" t="s">
        <v>42</v>
      </c>
      <c r="K17" s="24">
        <f t="shared" si="2"/>
        <v>2582.65</v>
      </c>
      <c r="L17" s="18">
        <v>227.31</v>
      </c>
      <c r="M17" s="18">
        <v>33.85</v>
      </c>
      <c r="N17" s="18">
        <f t="shared" si="3"/>
        <v>1281.76</v>
      </c>
      <c r="O17" s="23">
        <f t="shared" si="0"/>
        <v>1542.92</v>
      </c>
      <c r="P17" s="21">
        <f t="shared" si="1"/>
        <v>1039.73</v>
      </c>
    </row>
    <row r="18" spans="1:16" s="22" customFormat="1" ht="18" customHeight="1" x14ac:dyDescent="0.25">
      <c r="A18" s="14">
        <v>48</v>
      </c>
      <c r="B18" s="15" t="s">
        <v>29</v>
      </c>
      <c r="C18" s="16" t="s">
        <v>19</v>
      </c>
      <c r="D18" s="17">
        <v>0.5</v>
      </c>
      <c r="E18" s="18">
        <v>637.63</v>
      </c>
      <c r="F18" s="19" t="s">
        <v>40</v>
      </c>
      <c r="G18" s="42" t="s">
        <v>19</v>
      </c>
      <c r="H18" s="17">
        <v>0.5</v>
      </c>
      <c r="I18" s="20">
        <v>1286.6500000000001</v>
      </c>
      <c r="J18" s="16" t="s">
        <v>42</v>
      </c>
      <c r="K18" s="24">
        <f t="shared" si="2"/>
        <v>1286.6500000000001</v>
      </c>
      <c r="L18" s="18">
        <v>99.29</v>
      </c>
      <c r="M18" s="18">
        <v>0</v>
      </c>
      <c r="N18" s="18">
        <f t="shared" si="3"/>
        <v>637.63</v>
      </c>
      <c r="O18" s="23">
        <f t="shared" si="0"/>
        <v>736.92</v>
      </c>
      <c r="P18" s="21">
        <f t="shared" si="1"/>
        <v>549.73000000000013</v>
      </c>
    </row>
    <row r="19" spans="1:16" s="22" customFormat="1" ht="18" customHeight="1" x14ac:dyDescent="0.25">
      <c r="A19" s="14">
        <v>33</v>
      </c>
      <c r="B19" s="15" t="s">
        <v>30</v>
      </c>
      <c r="C19" s="16" t="s">
        <v>19</v>
      </c>
      <c r="D19" s="17">
        <v>0.5</v>
      </c>
      <c r="E19" s="18">
        <v>1228.0899999999999</v>
      </c>
      <c r="F19" s="19" t="s">
        <v>40</v>
      </c>
      <c r="G19" s="42" t="s">
        <v>19</v>
      </c>
      <c r="H19" s="17">
        <v>0.5</v>
      </c>
      <c r="I19" s="20">
        <v>2474.37</v>
      </c>
      <c r="J19" s="16" t="s">
        <v>42</v>
      </c>
      <c r="K19" s="24">
        <f t="shared" si="2"/>
        <v>2474.37</v>
      </c>
      <c r="L19" s="18">
        <v>214.31</v>
      </c>
      <c r="M19" s="18">
        <v>26.7</v>
      </c>
      <c r="N19" s="18">
        <f t="shared" si="3"/>
        <v>1228.0899999999999</v>
      </c>
      <c r="O19" s="23">
        <f t="shared" si="0"/>
        <v>1469.1</v>
      </c>
      <c r="P19" s="21">
        <f t="shared" si="1"/>
        <v>1005.27</v>
      </c>
    </row>
    <row r="20" spans="1:16" s="22" customFormat="1" ht="18" customHeight="1" x14ac:dyDescent="0.25">
      <c r="A20" s="14">
        <v>14</v>
      </c>
      <c r="B20" s="15" t="s">
        <v>31</v>
      </c>
      <c r="C20" s="16" t="s">
        <v>19</v>
      </c>
      <c r="D20" s="17">
        <v>0.5</v>
      </c>
      <c r="E20" s="18">
        <v>1890.56</v>
      </c>
      <c r="F20" s="19" t="s">
        <v>40</v>
      </c>
      <c r="G20" s="42" t="s">
        <v>19</v>
      </c>
      <c r="H20" s="17">
        <v>0.5</v>
      </c>
      <c r="I20" s="20">
        <v>3781.11</v>
      </c>
      <c r="J20" s="16" t="s">
        <v>42</v>
      </c>
      <c r="K20" s="24">
        <f t="shared" si="2"/>
        <v>3781.11</v>
      </c>
      <c r="L20" s="18">
        <v>380.63</v>
      </c>
      <c r="M20" s="18">
        <v>155.27000000000001</v>
      </c>
      <c r="N20" s="18">
        <f t="shared" si="3"/>
        <v>1890.56</v>
      </c>
      <c r="O20" s="23">
        <f t="shared" si="0"/>
        <v>2426.46</v>
      </c>
      <c r="P20" s="21">
        <f t="shared" si="1"/>
        <v>1354.65</v>
      </c>
    </row>
    <row r="21" spans="1:16" s="22" customFormat="1" ht="18" customHeight="1" x14ac:dyDescent="0.25">
      <c r="A21" s="14">
        <v>45</v>
      </c>
      <c r="B21" s="15" t="s">
        <v>32</v>
      </c>
      <c r="C21" s="16" t="s">
        <v>19</v>
      </c>
      <c r="D21" s="17">
        <v>1</v>
      </c>
      <c r="E21" s="18">
        <v>2776.49</v>
      </c>
      <c r="F21" s="19" t="s">
        <v>40</v>
      </c>
      <c r="G21" s="42" t="s">
        <v>19</v>
      </c>
      <c r="H21" s="17">
        <v>1</v>
      </c>
      <c r="I21" s="20">
        <v>5552.97</v>
      </c>
      <c r="J21" s="16" t="s">
        <v>42</v>
      </c>
      <c r="K21" s="24">
        <f t="shared" si="2"/>
        <v>5552.97</v>
      </c>
      <c r="L21" s="18">
        <v>628.69000000000005</v>
      </c>
      <c r="M21" s="18">
        <v>484.82</v>
      </c>
      <c r="N21" s="18">
        <f t="shared" si="3"/>
        <v>2776.49</v>
      </c>
      <c r="O21" s="23">
        <f t="shared" si="0"/>
        <v>3890</v>
      </c>
      <c r="P21" s="21">
        <f t="shared" si="1"/>
        <v>1662.9700000000003</v>
      </c>
    </row>
    <row r="22" spans="1:16" s="22" customFormat="1" ht="18" customHeight="1" x14ac:dyDescent="0.25">
      <c r="A22" s="14">
        <v>46</v>
      </c>
      <c r="B22" s="15" t="s">
        <v>33</v>
      </c>
      <c r="C22" s="16" t="s">
        <v>19</v>
      </c>
      <c r="D22" s="17">
        <v>0.5</v>
      </c>
      <c r="E22" s="18">
        <v>1219</v>
      </c>
      <c r="F22" s="19" t="s">
        <v>40</v>
      </c>
      <c r="G22" s="42" t="s">
        <v>19</v>
      </c>
      <c r="H22" s="17">
        <v>0.5</v>
      </c>
      <c r="I22" s="20">
        <v>2456.1799999999998</v>
      </c>
      <c r="J22" s="16" t="s">
        <v>42</v>
      </c>
      <c r="K22" s="24">
        <f t="shared" si="2"/>
        <v>2456.1799999999998</v>
      </c>
      <c r="L22" s="18">
        <v>212.13</v>
      </c>
      <c r="M22" s="18">
        <v>25.5</v>
      </c>
      <c r="N22" s="18">
        <f t="shared" si="3"/>
        <v>1219</v>
      </c>
      <c r="O22" s="23">
        <f t="shared" si="0"/>
        <v>1456.63</v>
      </c>
      <c r="P22" s="21">
        <f t="shared" si="1"/>
        <v>999.54999999999973</v>
      </c>
    </row>
    <row r="23" spans="1:16" s="22" customFormat="1" ht="18" customHeight="1" x14ac:dyDescent="0.25">
      <c r="A23" s="14">
        <v>53</v>
      </c>
      <c r="B23" s="15" t="s">
        <v>34</v>
      </c>
      <c r="C23" s="16" t="s">
        <v>19</v>
      </c>
      <c r="D23" s="17">
        <v>0.5</v>
      </c>
      <c r="E23" s="18">
        <v>1018.86</v>
      </c>
      <c r="F23" s="19" t="s">
        <v>40</v>
      </c>
      <c r="G23" s="42" t="s">
        <v>19</v>
      </c>
      <c r="H23" s="17">
        <v>0.5</v>
      </c>
      <c r="I23" s="20">
        <v>2055.91</v>
      </c>
      <c r="J23" s="16" t="s">
        <v>42</v>
      </c>
      <c r="K23" s="24">
        <f t="shared" si="2"/>
        <v>2055.91</v>
      </c>
      <c r="L23" s="18">
        <v>168.53</v>
      </c>
      <c r="M23" s="18">
        <v>0</v>
      </c>
      <c r="N23" s="18">
        <f t="shared" si="3"/>
        <v>1018.86</v>
      </c>
      <c r="O23" s="23">
        <f t="shared" si="0"/>
        <v>1187.3900000000001</v>
      </c>
      <c r="P23" s="21">
        <f t="shared" si="1"/>
        <v>868.51999999999975</v>
      </c>
    </row>
    <row r="24" spans="1:16" s="22" customFormat="1" ht="18" customHeight="1" x14ac:dyDescent="0.25">
      <c r="A24" s="14">
        <v>29</v>
      </c>
      <c r="B24" s="15" t="s">
        <v>35</v>
      </c>
      <c r="C24" s="16" t="s">
        <v>19</v>
      </c>
      <c r="D24" s="17">
        <v>0.5</v>
      </c>
      <c r="E24" s="18">
        <v>1146.22</v>
      </c>
      <c r="F24" s="19" t="s">
        <v>40</v>
      </c>
      <c r="G24" s="42" t="s">
        <v>19</v>
      </c>
      <c r="H24" s="17">
        <v>0.5</v>
      </c>
      <c r="I24" s="20">
        <v>2292.4299999999998</v>
      </c>
      <c r="J24" s="16" t="s">
        <v>42</v>
      </c>
      <c r="K24" s="24">
        <f t="shared" si="2"/>
        <v>2292.4299999999998</v>
      </c>
      <c r="L24" s="18">
        <v>192.48</v>
      </c>
      <c r="M24" s="18">
        <v>14.7</v>
      </c>
      <c r="N24" s="18">
        <f t="shared" si="3"/>
        <v>1146.22</v>
      </c>
      <c r="O24" s="23">
        <f t="shared" si="0"/>
        <v>1353.4</v>
      </c>
      <c r="P24" s="21">
        <f t="shared" si="1"/>
        <v>939.02999999999975</v>
      </c>
    </row>
    <row r="25" spans="1:16" s="22" customFormat="1" ht="18" customHeight="1" x14ac:dyDescent="0.25">
      <c r="A25" s="14">
        <v>38</v>
      </c>
      <c r="B25" s="15" t="s">
        <v>36</v>
      </c>
      <c r="C25" s="16" t="s">
        <v>19</v>
      </c>
      <c r="D25" s="17">
        <v>0.5</v>
      </c>
      <c r="E25" s="18">
        <v>1137.1199999999999</v>
      </c>
      <c r="F25" s="19" t="s">
        <v>40</v>
      </c>
      <c r="G25" s="42" t="s">
        <v>19</v>
      </c>
      <c r="H25" s="17">
        <v>0.5</v>
      </c>
      <c r="I25" s="20">
        <v>2274.2399999999998</v>
      </c>
      <c r="J25" s="16" t="s">
        <v>42</v>
      </c>
      <c r="K25" s="24">
        <f t="shared" si="2"/>
        <v>2274.2399999999998</v>
      </c>
      <c r="L25" s="18">
        <v>190.3</v>
      </c>
      <c r="M25" s="18">
        <v>0</v>
      </c>
      <c r="N25" s="18">
        <f t="shared" si="3"/>
        <v>1137.1199999999999</v>
      </c>
      <c r="O25" s="23">
        <f t="shared" si="0"/>
        <v>1327.4199999999998</v>
      </c>
      <c r="P25" s="21">
        <f t="shared" si="1"/>
        <v>946.81999999999994</v>
      </c>
    </row>
    <row r="26" spans="1:16" s="22" customFormat="1" ht="18" customHeight="1" x14ac:dyDescent="0.25">
      <c r="A26" s="14">
        <v>42</v>
      </c>
      <c r="B26" s="15" t="s">
        <v>37</v>
      </c>
      <c r="C26" s="16" t="s">
        <v>19</v>
      </c>
      <c r="D26" s="17">
        <v>0.5</v>
      </c>
      <c r="E26" s="18">
        <v>550</v>
      </c>
      <c r="F26" s="19" t="s">
        <v>40</v>
      </c>
      <c r="G26" s="42" t="s">
        <v>19</v>
      </c>
      <c r="H26" s="17">
        <v>0.5</v>
      </c>
      <c r="I26" s="20">
        <v>1100</v>
      </c>
      <c r="J26" s="16" t="s">
        <v>42</v>
      </c>
      <c r="K26" s="24">
        <f t="shared" si="2"/>
        <v>1100</v>
      </c>
      <c r="L26" s="18">
        <v>82.5</v>
      </c>
      <c r="M26" s="18">
        <v>0</v>
      </c>
      <c r="N26" s="18">
        <f t="shared" si="3"/>
        <v>550</v>
      </c>
      <c r="O26" s="23">
        <f t="shared" si="0"/>
        <v>632.5</v>
      </c>
      <c r="P26" s="21">
        <f t="shared" si="1"/>
        <v>467.5</v>
      </c>
    </row>
    <row r="27" spans="1:16" s="22" customFormat="1" ht="18" customHeight="1" x14ac:dyDescent="0.25">
      <c r="A27" s="14">
        <v>19</v>
      </c>
      <c r="B27" s="15" t="s">
        <v>38</v>
      </c>
      <c r="C27" s="16" t="s">
        <v>19</v>
      </c>
      <c r="D27" s="17">
        <v>0.5</v>
      </c>
      <c r="E27" s="18">
        <v>1904.36</v>
      </c>
      <c r="F27" s="19" t="s">
        <v>40</v>
      </c>
      <c r="G27" s="42" t="s">
        <v>19</v>
      </c>
      <c r="H27" s="17">
        <v>0.5</v>
      </c>
      <c r="I27" s="20">
        <v>3808.71</v>
      </c>
      <c r="J27" s="16" t="s">
        <v>42</v>
      </c>
      <c r="K27" s="24">
        <f t="shared" si="2"/>
        <v>3808.71</v>
      </c>
      <c r="L27" s="18">
        <v>384.49</v>
      </c>
      <c r="M27" s="18">
        <v>158.83000000000001</v>
      </c>
      <c r="N27" s="18">
        <f t="shared" si="3"/>
        <v>1904.36</v>
      </c>
      <c r="O27" s="23">
        <f t="shared" si="0"/>
        <v>2447.6799999999998</v>
      </c>
      <c r="P27" s="21">
        <f>K27-O27</f>
        <v>1361.0300000000002</v>
      </c>
    </row>
    <row r="28" spans="1:16" ht="18" customHeight="1" x14ac:dyDescent="0.25">
      <c r="A28" s="31" t="s">
        <v>41</v>
      </c>
      <c r="B28" s="32"/>
      <c r="C28" s="32"/>
      <c r="D28" s="33"/>
      <c r="E28" s="27">
        <f>SUM(E8:E27)</f>
        <v>30378.910000000007</v>
      </c>
      <c r="F28" s="34" t="s">
        <v>39</v>
      </c>
      <c r="G28" s="34"/>
      <c r="H28" s="34"/>
      <c r="I28" s="28"/>
      <c r="J28" s="1" t="s">
        <v>13</v>
      </c>
      <c r="K28" s="3">
        <f>SUM(K8:K27)</f>
        <v>61145.82</v>
      </c>
      <c r="L28" s="2">
        <f>SUM(L8:L27)</f>
        <v>5893.24</v>
      </c>
      <c r="M28" s="2">
        <f>SUM(M8:M27)</f>
        <v>2888.2</v>
      </c>
      <c r="N28" s="18">
        <f>E28</f>
        <v>30378.910000000007</v>
      </c>
      <c r="O28" s="26">
        <f t="shared" ref="O28" si="4">L28+M28+N28</f>
        <v>39160.350000000006</v>
      </c>
      <c r="P28" s="2">
        <f>SUM(P8:P27)</f>
        <v>21985.469999999998</v>
      </c>
    </row>
  </sheetData>
  <mergeCells count="8">
    <mergeCell ref="P6:P7"/>
    <mergeCell ref="A28:D28"/>
    <mergeCell ref="F28:H28"/>
    <mergeCell ref="A6:A7"/>
    <mergeCell ref="B6:B7"/>
    <mergeCell ref="C6:F6"/>
    <mergeCell ref="G6:J6"/>
    <mergeCell ref="L6:O6"/>
  </mergeCells>
  <pageMargins left="0.511811024" right="0.511811024" top="0.78740157499999996" bottom="0.78740157499999996" header="0.31496062000000002" footer="0.31496062000000002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13 Salario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user-pc</dc:creator>
  <cp:keywords/>
  <dc:description/>
  <cp:lastModifiedBy>Perfume de catraia</cp:lastModifiedBy>
  <cp:revision/>
  <cp:lastPrinted>2022-01-21T20:36:30Z</cp:lastPrinted>
  <dcterms:created xsi:type="dcterms:W3CDTF">2017-08-31T14:49:54Z</dcterms:created>
  <dcterms:modified xsi:type="dcterms:W3CDTF">2022-01-21T20:36:51Z</dcterms:modified>
  <cp:category/>
  <cp:contentStatus/>
</cp:coreProperties>
</file>