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esktop\TRANSPARENCIA\"/>
    </mc:Choice>
  </mc:AlternateContent>
  <xr:revisionPtr revIDLastSave="0" documentId="13_ncr:1_{5D5498DD-BD82-4513-8C84-7A1EB3FDE29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3 Salari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5" i="1"/>
  <c r="P14" i="1"/>
  <c r="P13" i="1"/>
  <c r="P12" i="1"/>
  <c r="P11" i="1"/>
  <c r="P10" i="1"/>
  <c r="P9" i="1"/>
  <c r="P8" i="1"/>
  <c r="N30" i="1"/>
  <c r="N29" i="1"/>
  <c r="N28" i="1"/>
  <c r="N27" i="1"/>
  <c r="N26" i="1"/>
  <c r="N25" i="1"/>
  <c r="N23" i="1"/>
  <c r="N22" i="1"/>
  <c r="N21" i="1"/>
  <c r="N20" i="1"/>
  <c r="N19" i="1"/>
  <c r="N18" i="1"/>
  <c r="N15" i="1"/>
  <c r="N14" i="1"/>
  <c r="N13" i="1"/>
  <c r="N12" i="1"/>
  <c r="N11" i="1"/>
  <c r="N10" i="1"/>
  <c r="N9" i="1"/>
  <c r="N8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P17" i="1" s="1"/>
  <c r="O16" i="1"/>
  <c r="P16" i="1" s="1"/>
  <c r="O15" i="1"/>
  <c r="O14" i="1"/>
  <c r="O13" i="1"/>
  <c r="O12" i="1"/>
  <c r="O11" i="1"/>
  <c r="O10" i="1"/>
  <c r="O9" i="1"/>
  <c r="O8" i="1"/>
  <c r="P31" i="1" l="1"/>
  <c r="E31" i="1"/>
  <c r="N31" i="1" s="1"/>
  <c r="M31" i="1"/>
  <c r="L31" i="1"/>
  <c r="O31" i="1" l="1"/>
  <c r="K31" i="1"/>
</calcChain>
</file>

<file path=xl/sharedStrings.xml><?xml version="1.0" encoding="utf-8"?>
<sst xmlns="http://schemas.openxmlformats.org/spreadsheetml/2006/main" count="140" uniqueCount="48">
  <si>
    <t>13º Salário</t>
  </si>
  <si>
    <t>CONSELHO REGIONAL DE ODONTOLOGIA DA PARAÍBA - CNPJ: 09.319.617/0001-49</t>
  </si>
  <si>
    <t>Ano: 2020</t>
  </si>
  <si>
    <t>Empregado</t>
  </si>
  <si>
    <t>Adiantamento - 13º Salário</t>
  </si>
  <si>
    <t>2ª Parcela - 13º Salário</t>
  </si>
  <si>
    <t>Proventos</t>
  </si>
  <si>
    <r>
      <rPr>
        <b/>
        <sz val="11"/>
        <color rgb="FFFFFFFF"/>
        <rFont val="Arial"/>
        <family val="2"/>
      </rPr>
      <t>Descontos</t>
    </r>
  </si>
  <si>
    <t>Valor Líquido</t>
  </si>
  <si>
    <t>Referência</t>
  </si>
  <si>
    <t>Perc.</t>
  </si>
  <si>
    <t>Valor</t>
  </si>
  <si>
    <t>Período Concedido</t>
  </si>
  <si>
    <t>Total</t>
  </si>
  <si>
    <r>
      <rPr>
        <b/>
        <sz val="11"/>
        <color rgb="FFFFFFFF"/>
        <rFont val="Arial"/>
        <family val="2"/>
      </rPr>
      <t>INSS</t>
    </r>
  </si>
  <si>
    <r>
      <rPr>
        <b/>
        <sz val="11"/>
        <color rgb="FFFFFFFF"/>
        <rFont val="Arial"/>
        <family val="2"/>
      </rPr>
      <t>IRRF</t>
    </r>
  </si>
  <si>
    <t>Adiantamento 13º Compensação</t>
  </si>
  <si>
    <r>
      <rPr>
        <b/>
        <sz val="11"/>
        <color rgb="FFFFFFFF"/>
        <rFont val="Arial"/>
        <family val="2"/>
      </rPr>
      <t>Total</t>
    </r>
  </si>
  <si>
    <t>Anésia Maria de Queiroz</t>
  </si>
  <si>
    <t>12 Avos</t>
  </si>
  <si>
    <t>Mês/Ano: 06/2020</t>
  </si>
  <si>
    <t>Mês/Ano: 12/2020</t>
  </si>
  <si>
    <t>Antônio Fernandes da Silva</t>
  </si>
  <si>
    <t>Antônio Pires Figueiredo</t>
  </si>
  <si>
    <t>Arthur Torres Medeiros de Figueiredo</t>
  </si>
  <si>
    <t>Cariles Silva de Oliveira</t>
  </si>
  <si>
    <t>Cassandra Vidal Régis Gouvéia</t>
  </si>
  <si>
    <t>Claudia de Castro Gama</t>
  </si>
  <si>
    <t>Célia Gomes Pedrosa Rocha</t>
  </si>
  <si>
    <t>Déborah Éllen Wanderley Gomes Freire</t>
  </si>
  <si>
    <t>Ivonaldo Galdino da Silva</t>
  </si>
  <si>
    <t>Isaac da Silva Moura</t>
  </si>
  <si>
    <t>Janduy Araújo Costa</t>
  </si>
  <si>
    <t>Jessica Dias de Arruda</t>
  </si>
  <si>
    <t>Juliana Ramos Almeida</t>
  </si>
  <si>
    <t>Luis Carlos do Nascimento</t>
  </si>
  <si>
    <t>Maria do Carmo Lucas dos Santos Silva</t>
  </si>
  <si>
    <t>Mara Ruth Lins Soares</t>
  </si>
  <si>
    <t>Marília Quirino de Almeida</t>
  </si>
  <si>
    <t xml:space="preserve">Rosilda Kelly Silva Santos </t>
  </si>
  <si>
    <t>Suely Dias Borba da Silva</t>
  </si>
  <si>
    <t>Silvana Alexandre da Silva</t>
  </si>
  <si>
    <t>Timóteo Bernardo da Silva</t>
  </si>
  <si>
    <t>Zenilda Lima de Oliveira</t>
  </si>
  <si>
    <t>(23 Funcionários)</t>
  </si>
  <si>
    <t>-</t>
  </si>
  <si>
    <t xml:space="preserve">12 avos </t>
  </si>
  <si>
    <t>11 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</si>
</sst>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5"/>
      <name val="Arial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4" fillId="0" borderId="1" xfId="5" applyFont="1" applyFill="1" applyBorder="1" applyAlignment="1">
      <alignment horizontal="center" vertical="top"/>
    </xf>
    <xf numFmtId="4" fontId="8" fillId="0" borderId="1" xfId="5" applyNumberFormat="1" applyFont="1" applyFill="1" applyBorder="1" applyAlignment="1">
      <alignment horizontal="right" vertical="top"/>
    </xf>
    <xf numFmtId="4" fontId="8" fillId="0" borderId="1" xfId="5" applyNumberFormat="1" applyFont="1" applyFill="1" applyBorder="1" applyAlignment="1">
      <alignment horizontal="center" vertical="top"/>
    </xf>
    <xf numFmtId="4" fontId="8" fillId="2" borderId="1" xfId="5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0" xfId="4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7" fillId="4" borderId="6" xfId="5" applyFont="1" applyFill="1" applyBorder="1" applyAlignment="1">
      <alignment horizontal="center" vertical="top"/>
    </xf>
    <xf numFmtId="164" fontId="6" fillId="4" borderId="1" xfId="5" applyNumberFormat="1" applyFont="1" applyFill="1" applyBorder="1" applyAlignment="1">
      <alignment horizontal="left" vertical="top"/>
    </xf>
    <xf numFmtId="0" fontId="7" fillId="4" borderId="1" xfId="5" applyFont="1" applyFill="1" applyBorder="1" applyAlignment="1">
      <alignment horizontal="left" vertical="center"/>
    </xf>
    <xf numFmtId="0" fontId="7" fillId="4" borderId="1" xfId="5" applyFont="1" applyFill="1" applyBorder="1" applyAlignment="1">
      <alignment horizontal="center" vertical="top"/>
    </xf>
    <xf numFmtId="9" fontId="6" fillId="4" borderId="1" xfId="5" applyNumberFormat="1" applyFont="1" applyFill="1" applyBorder="1" applyAlignment="1">
      <alignment horizontal="center" vertical="top"/>
    </xf>
    <xf numFmtId="43" fontId="6" fillId="4" borderId="1" xfId="1" applyFont="1" applyFill="1" applyBorder="1" applyAlignment="1">
      <alignment horizontal="right" vertical="top"/>
    </xf>
    <xf numFmtId="0" fontId="7" fillId="4" borderId="9" xfId="5" applyFont="1" applyFill="1" applyBorder="1" applyAlignment="1">
      <alignment horizontal="center" vertical="top"/>
    </xf>
    <xf numFmtId="43" fontId="6" fillId="4" borderId="1" xfId="5" applyNumberFormat="1" applyFont="1" applyFill="1" applyBorder="1" applyAlignment="1">
      <alignment horizontal="center" vertical="top"/>
    </xf>
    <xf numFmtId="43" fontId="8" fillId="4" borderId="1" xfId="1" applyFont="1" applyFill="1" applyBorder="1" applyAlignment="1">
      <alignment horizontal="right" vertical="top"/>
    </xf>
    <xf numFmtId="0" fontId="0" fillId="4" borderId="0" xfId="0" applyFill="1"/>
    <xf numFmtId="0" fontId="7" fillId="4" borderId="2" xfId="5" applyFont="1" applyFill="1" applyBorder="1" applyAlignment="1">
      <alignment horizontal="left" vertical="center"/>
    </xf>
    <xf numFmtId="0" fontId="7" fillId="4" borderId="2" xfId="5" applyFont="1" applyFill="1" applyBorder="1" applyAlignment="1">
      <alignment horizontal="center" vertical="top"/>
    </xf>
    <xf numFmtId="9" fontId="7" fillId="4" borderId="2" xfId="5" applyNumberFormat="1" applyFont="1" applyFill="1" applyBorder="1" applyAlignment="1">
      <alignment horizontal="center" vertical="top"/>
    </xf>
    <xf numFmtId="9" fontId="6" fillId="4" borderId="2" xfId="5" applyNumberFormat="1" applyFont="1" applyFill="1" applyBorder="1" applyAlignment="1">
      <alignment horizontal="center" vertical="top"/>
    </xf>
    <xf numFmtId="4" fontId="10" fillId="5" borderId="1" xfId="5" applyNumberFormat="1" applyFont="1" applyFill="1" applyBorder="1" applyAlignment="1">
      <alignment horizontal="right" vertical="top"/>
    </xf>
    <xf numFmtId="4" fontId="6" fillId="6" borderId="1" xfId="5" applyNumberFormat="1" applyFont="1" applyFill="1" applyBorder="1" applyAlignment="1">
      <alignment horizontal="right" vertical="top"/>
    </xf>
    <xf numFmtId="0" fontId="4" fillId="6" borderId="1" xfId="5" applyFont="1" applyFill="1" applyBorder="1" applyAlignment="1">
      <alignment horizontal="center" vertical="center"/>
    </xf>
    <xf numFmtId="4" fontId="11" fillId="5" borderId="1" xfId="5" applyNumberFormat="1" applyFont="1" applyFill="1" applyBorder="1" applyAlignment="1">
      <alignment horizontal="right" vertical="top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top"/>
    </xf>
    <xf numFmtId="0" fontId="4" fillId="0" borderId="7" xfId="5" applyFont="1" applyFill="1" applyBorder="1" applyAlignment="1">
      <alignment horizontal="center" vertical="top"/>
    </xf>
    <xf numFmtId="0" fontId="4" fillId="0" borderId="8" xfId="5" applyFont="1" applyFill="1" applyBorder="1" applyAlignment="1">
      <alignment horizontal="center" vertical="top"/>
    </xf>
    <xf numFmtId="0" fontId="4" fillId="2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6" xfId="5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topLeftCell="A7" zoomScale="90" zoomScaleNormal="90" workbookViewId="0">
      <selection activeCell="P24" sqref="P24"/>
    </sheetView>
  </sheetViews>
  <sheetFormatPr defaultRowHeight="15" x14ac:dyDescent="0.25"/>
  <cols>
    <col min="1" max="1" width="11.28515625" customWidth="1"/>
    <col min="2" max="2" width="39.28515625" customWidth="1"/>
    <col min="3" max="3" width="12.140625" customWidth="1"/>
    <col min="4" max="4" width="9.140625" customWidth="1"/>
    <col min="5" max="5" width="10.42578125" customWidth="1"/>
    <col min="6" max="6" width="20.85546875" bestFit="1" customWidth="1"/>
    <col min="7" max="7" width="12.140625" bestFit="1" customWidth="1"/>
    <col min="8" max="8" width="6.28515625" bestFit="1" customWidth="1"/>
    <col min="9" max="9" width="13" customWidth="1"/>
    <col min="10" max="10" width="20.85546875" bestFit="1" customWidth="1"/>
    <col min="11" max="11" width="11.5703125" bestFit="1" customWidth="1"/>
    <col min="12" max="13" width="9" bestFit="1" customWidth="1"/>
    <col min="14" max="14" width="19.140625" bestFit="1" customWidth="1"/>
    <col min="15" max="15" width="15.7109375" customWidth="1"/>
    <col min="16" max="16" width="14.85546875" bestFit="1" customWidth="1"/>
  </cols>
  <sheetData>
    <row r="1" spans="1:16" x14ac:dyDescent="0.25">
      <c r="A1" s="8" t="s">
        <v>0</v>
      </c>
    </row>
    <row r="2" spans="1:16" x14ac:dyDescent="0.25">
      <c r="A2" s="6" t="s">
        <v>1</v>
      </c>
      <c r="B2" s="6"/>
      <c r="C2" s="6"/>
      <c r="D2" s="6"/>
      <c r="E2" s="5"/>
    </row>
    <row r="3" spans="1:16" x14ac:dyDescent="0.25">
      <c r="A3" s="7"/>
    </row>
    <row r="5" spans="1:16" ht="15" customHeight="1" x14ac:dyDescent="0.25"/>
    <row r="6" spans="1:16" ht="23.25" customHeight="1" x14ac:dyDescent="0.25">
      <c r="A6" s="33" t="s">
        <v>2</v>
      </c>
      <c r="B6" s="33" t="s">
        <v>3</v>
      </c>
      <c r="C6" s="38" t="s">
        <v>4</v>
      </c>
      <c r="D6" s="39"/>
      <c r="E6" s="39"/>
      <c r="F6" s="40"/>
      <c r="G6" s="39" t="s">
        <v>5</v>
      </c>
      <c r="H6" s="39"/>
      <c r="I6" s="39"/>
      <c r="J6" s="41"/>
      <c r="K6" s="10" t="s">
        <v>6</v>
      </c>
      <c r="L6" s="42" t="s">
        <v>7</v>
      </c>
      <c r="M6" s="43"/>
      <c r="N6" s="43"/>
      <c r="O6" s="44"/>
      <c r="P6" s="33" t="s">
        <v>8</v>
      </c>
    </row>
    <row r="7" spans="1:16" ht="42" customHeight="1" x14ac:dyDescent="0.25">
      <c r="A7" s="34"/>
      <c r="B7" s="34"/>
      <c r="C7" s="9" t="s">
        <v>9</v>
      </c>
      <c r="D7" s="9" t="s">
        <v>10</v>
      </c>
      <c r="E7" s="9" t="s">
        <v>11</v>
      </c>
      <c r="F7" s="14" t="s">
        <v>12</v>
      </c>
      <c r="G7" s="13" t="s">
        <v>9</v>
      </c>
      <c r="H7" s="9" t="s">
        <v>10</v>
      </c>
      <c r="I7" s="9" t="s">
        <v>11</v>
      </c>
      <c r="J7" s="9" t="s">
        <v>12</v>
      </c>
      <c r="K7" s="31" t="s">
        <v>13</v>
      </c>
      <c r="L7" s="11" t="s">
        <v>14</v>
      </c>
      <c r="M7" s="11" t="s">
        <v>15</v>
      </c>
      <c r="N7" s="12" t="s">
        <v>16</v>
      </c>
      <c r="O7" s="11" t="s">
        <v>17</v>
      </c>
      <c r="P7" s="34"/>
    </row>
    <row r="8" spans="1:16" s="24" customFormat="1" ht="18" customHeight="1" x14ac:dyDescent="0.25">
      <c r="A8" s="16">
        <v>1</v>
      </c>
      <c r="B8" s="17" t="s">
        <v>18</v>
      </c>
      <c r="C8" s="18" t="s">
        <v>19</v>
      </c>
      <c r="D8" s="19">
        <v>0.5</v>
      </c>
      <c r="E8" s="20">
        <v>3737.81</v>
      </c>
      <c r="F8" s="21" t="s">
        <v>20</v>
      </c>
      <c r="G8" s="15" t="s">
        <v>19</v>
      </c>
      <c r="H8" s="19">
        <v>0.5</v>
      </c>
      <c r="I8" s="22">
        <v>7475.61</v>
      </c>
      <c r="J8" s="18" t="s">
        <v>21</v>
      </c>
      <c r="K8" s="30">
        <f>I8</f>
        <v>7475.61</v>
      </c>
      <c r="L8" s="20">
        <v>713.08</v>
      </c>
      <c r="M8" s="20">
        <v>990.34</v>
      </c>
      <c r="N8" s="20">
        <f>E8</f>
        <v>3737.81</v>
      </c>
      <c r="O8" s="29">
        <f>SUM(L8:N8)</f>
        <v>5441.23</v>
      </c>
      <c r="P8" s="23">
        <f>K8-O8</f>
        <v>2034.38</v>
      </c>
    </row>
    <row r="9" spans="1:16" s="24" customFormat="1" ht="18" customHeight="1" x14ac:dyDescent="0.25">
      <c r="A9" s="16">
        <v>3</v>
      </c>
      <c r="B9" s="17" t="s">
        <v>22</v>
      </c>
      <c r="C9" s="18" t="s">
        <v>19</v>
      </c>
      <c r="D9" s="19">
        <v>0.5</v>
      </c>
      <c r="E9" s="20">
        <v>1862.96</v>
      </c>
      <c r="F9" s="21" t="s">
        <v>20</v>
      </c>
      <c r="G9" s="15" t="s">
        <v>19</v>
      </c>
      <c r="H9" s="19">
        <v>0.5</v>
      </c>
      <c r="I9" s="22">
        <v>3753.52</v>
      </c>
      <c r="J9" s="18" t="s">
        <v>21</v>
      </c>
      <c r="K9" s="30">
        <f t="shared" ref="K9:K30" si="0">I9</f>
        <v>3753.52</v>
      </c>
      <c r="L9" s="20">
        <v>384.42</v>
      </c>
      <c r="M9" s="20">
        <v>150.57</v>
      </c>
      <c r="N9" s="20">
        <f t="shared" ref="N9:N31" si="1">E9</f>
        <v>1862.96</v>
      </c>
      <c r="O9" s="29">
        <f>L9+M9+N9</f>
        <v>2397.9499999999998</v>
      </c>
      <c r="P9" s="23">
        <f t="shared" ref="P9:P30" si="2">K9-O9</f>
        <v>1355.5700000000002</v>
      </c>
    </row>
    <row r="10" spans="1:16" s="24" customFormat="1" ht="18" customHeight="1" x14ac:dyDescent="0.25">
      <c r="A10" s="16">
        <v>47</v>
      </c>
      <c r="B10" s="17" t="s">
        <v>23</v>
      </c>
      <c r="C10" s="18" t="s">
        <v>19</v>
      </c>
      <c r="D10" s="19">
        <v>0.5</v>
      </c>
      <c r="E10" s="20">
        <v>1256.27</v>
      </c>
      <c r="F10" s="21" t="s">
        <v>20</v>
      </c>
      <c r="G10" s="15" t="s">
        <v>19</v>
      </c>
      <c r="H10" s="19">
        <v>0.5</v>
      </c>
      <c r="I10" s="22">
        <v>2512.54</v>
      </c>
      <c r="J10" s="18" t="s">
        <v>21</v>
      </c>
      <c r="K10" s="30">
        <f t="shared" si="0"/>
        <v>2512.54</v>
      </c>
      <c r="L10" s="20">
        <v>223.13</v>
      </c>
      <c r="M10" s="20">
        <v>28.91</v>
      </c>
      <c r="N10" s="20">
        <f t="shared" si="1"/>
        <v>1256.27</v>
      </c>
      <c r="O10" s="29">
        <f t="shared" ref="O10" si="3">SUM(L10:N10)</f>
        <v>1508.31</v>
      </c>
      <c r="P10" s="23">
        <f t="shared" si="2"/>
        <v>1004.23</v>
      </c>
    </row>
    <row r="11" spans="1:16" s="24" customFormat="1" ht="18" customHeight="1" x14ac:dyDescent="0.25">
      <c r="A11" s="16">
        <v>43</v>
      </c>
      <c r="B11" s="25" t="s">
        <v>24</v>
      </c>
      <c r="C11" s="26" t="s">
        <v>19</v>
      </c>
      <c r="D11" s="27">
        <v>0.5</v>
      </c>
      <c r="E11" s="20">
        <v>542.25</v>
      </c>
      <c r="F11" s="21" t="s">
        <v>20</v>
      </c>
      <c r="G11" s="15" t="s">
        <v>19</v>
      </c>
      <c r="H11" s="28">
        <v>0.5</v>
      </c>
      <c r="I11" s="22">
        <v>1084.49</v>
      </c>
      <c r="J11" s="18" t="s">
        <v>21</v>
      </c>
      <c r="K11" s="30">
        <f t="shared" si="0"/>
        <v>1084.49</v>
      </c>
      <c r="L11" s="20">
        <v>81.92</v>
      </c>
      <c r="M11" s="20"/>
      <c r="N11" s="20">
        <f t="shared" si="1"/>
        <v>542.25</v>
      </c>
      <c r="O11" s="29">
        <f t="shared" ref="O11" si="4">L11+M11+N11</f>
        <v>624.16999999999996</v>
      </c>
      <c r="P11" s="23">
        <f t="shared" si="2"/>
        <v>460.32000000000005</v>
      </c>
    </row>
    <row r="12" spans="1:16" s="24" customFormat="1" ht="18" customHeight="1" x14ac:dyDescent="0.25">
      <c r="A12" s="16">
        <v>23</v>
      </c>
      <c r="B12" s="17" t="s">
        <v>25</v>
      </c>
      <c r="C12" s="18" t="s">
        <v>19</v>
      </c>
      <c r="D12" s="19">
        <v>0.5</v>
      </c>
      <c r="E12" s="20">
        <v>2753.55</v>
      </c>
      <c r="F12" s="21" t="s">
        <v>20</v>
      </c>
      <c r="G12" s="15" t="s">
        <v>19</v>
      </c>
      <c r="H12" s="19">
        <v>0.5</v>
      </c>
      <c r="I12" s="22">
        <v>5507.09</v>
      </c>
      <c r="J12" s="18" t="s">
        <v>21</v>
      </c>
      <c r="K12" s="30">
        <f t="shared" si="0"/>
        <v>5507.09</v>
      </c>
      <c r="L12" s="20">
        <v>629.91999999999996</v>
      </c>
      <c r="M12" s="20">
        <v>419.72</v>
      </c>
      <c r="N12" s="20">
        <f t="shared" si="1"/>
        <v>2753.55</v>
      </c>
      <c r="O12" s="29">
        <f t="shared" ref="O12" si="5">SUM(L12:N12)</f>
        <v>3803.19</v>
      </c>
      <c r="P12" s="23">
        <f t="shared" si="2"/>
        <v>1703.9</v>
      </c>
    </row>
    <row r="13" spans="1:16" s="24" customFormat="1" ht="18" customHeight="1" x14ac:dyDescent="0.25">
      <c r="A13" s="16">
        <v>39</v>
      </c>
      <c r="B13" s="17" t="s">
        <v>26</v>
      </c>
      <c r="C13" s="18" t="s">
        <v>19</v>
      </c>
      <c r="D13" s="19">
        <v>0.5</v>
      </c>
      <c r="E13" s="20">
        <v>1219</v>
      </c>
      <c r="F13" s="21" t="s">
        <v>20</v>
      </c>
      <c r="G13" s="15" t="s">
        <v>46</v>
      </c>
      <c r="H13" s="19">
        <v>0.5</v>
      </c>
      <c r="I13" s="22">
        <v>2437.9899999999998</v>
      </c>
      <c r="J13" s="18" t="s">
        <v>21</v>
      </c>
      <c r="K13" s="30">
        <f t="shared" si="0"/>
        <v>2437.9899999999998</v>
      </c>
      <c r="L13" s="20">
        <v>214.18</v>
      </c>
      <c r="M13" s="20">
        <v>9.77</v>
      </c>
      <c r="N13" s="20">
        <f t="shared" si="1"/>
        <v>1219</v>
      </c>
      <c r="O13" s="29">
        <f t="shared" ref="O13" si="6">L13+M13+N13</f>
        <v>1442.95</v>
      </c>
      <c r="P13" s="23">
        <f t="shared" si="2"/>
        <v>995.03999999999974</v>
      </c>
    </row>
    <row r="14" spans="1:16" s="24" customFormat="1" ht="18" customHeight="1" x14ac:dyDescent="0.25">
      <c r="A14" s="16">
        <v>37</v>
      </c>
      <c r="B14" s="17" t="s">
        <v>27</v>
      </c>
      <c r="C14" s="18" t="s">
        <v>19</v>
      </c>
      <c r="D14" s="19">
        <v>0.5</v>
      </c>
      <c r="E14" s="20">
        <v>1128.03</v>
      </c>
      <c r="F14" s="21" t="s">
        <v>20</v>
      </c>
      <c r="G14" s="15" t="s">
        <v>19</v>
      </c>
      <c r="H14" s="19">
        <v>0.5</v>
      </c>
      <c r="I14" s="22">
        <v>2256.0500000000002</v>
      </c>
      <c r="J14" s="18" t="s">
        <v>21</v>
      </c>
      <c r="K14" s="30">
        <f t="shared" si="0"/>
        <v>2256.0500000000002</v>
      </c>
      <c r="L14" s="20">
        <v>192.35</v>
      </c>
      <c r="M14" s="20">
        <v>0</v>
      </c>
      <c r="N14" s="20">
        <f t="shared" si="1"/>
        <v>1128.03</v>
      </c>
      <c r="O14" s="29">
        <f t="shared" ref="O14" si="7">SUM(L14:N14)</f>
        <v>1320.3799999999999</v>
      </c>
      <c r="P14" s="23">
        <f t="shared" si="2"/>
        <v>935.6700000000003</v>
      </c>
    </row>
    <row r="15" spans="1:16" s="24" customFormat="1" ht="18" customHeight="1" x14ac:dyDescent="0.25">
      <c r="A15" s="16">
        <v>26</v>
      </c>
      <c r="B15" s="17" t="s">
        <v>28</v>
      </c>
      <c r="C15" s="18" t="s">
        <v>19</v>
      </c>
      <c r="D15" s="19">
        <v>0.5</v>
      </c>
      <c r="E15" s="20">
        <v>650.70000000000005</v>
      </c>
      <c r="F15" s="21" t="s">
        <v>20</v>
      </c>
      <c r="G15" s="15" t="s">
        <v>19</v>
      </c>
      <c r="H15" s="19">
        <v>0.5</v>
      </c>
      <c r="I15" s="22">
        <v>1301.3900000000001</v>
      </c>
      <c r="J15" s="18" t="s">
        <v>21</v>
      </c>
      <c r="K15" s="30">
        <f t="shared" si="0"/>
        <v>1301.3900000000001</v>
      </c>
      <c r="L15" s="20">
        <v>101.44</v>
      </c>
      <c r="M15" s="20"/>
      <c r="N15" s="20">
        <f t="shared" si="1"/>
        <v>650.70000000000005</v>
      </c>
      <c r="O15" s="29">
        <f t="shared" ref="O15" si="8">L15+M15+N15</f>
        <v>752.1400000000001</v>
      </c>
      <c r="P15" s="23">
        <f t="shared" si="2"/>
        <v>549.25</v>
      </c>
    </row>
    <row r="16" spans="1:16" s="24" customFormat="1" ht="18" customHeight="1" x14ac:dyDescent="0.25">
      <c r="A16" s="16">
        <v>51</v>
      </c>
      <c r="B16" s="17" t="s">
        <v>29</v>
      </c>
      <c r="C16" s="18" t="s">
        <v>19</v>
      </c>
      <c r="D16" s="19">
        <v>0.5</v>
      </c>
      <c r="E16" s="20">
        <v>2317.5700000000002</v>
      </c>
      <c r="F16" s="21" t="s">
        <v>20</v>
      </c>
      <c r="G16" s="15" t="s">
        <v>19</v>
      </c>
      <c r="H16" s="19">
        <v>0.5</v>
      </c>
      <c r="I16" s="22">
        <v>4681.0200000000004</v>
      </c>
      <c r="J16" s="18" t="s">
        <v>21</v>
      </c>
      <c r="K16" s="30">
        <f t="shared" si="0"/>
        <v>4681.0200000000004</v>
      </c>
      <c r="L16" s="20">
        <v>514.27</v>
      </c>
      <c r="M16" s="20">
        <v>301.39</v>
      </c>
      <c r="N16" s="20">
        <f t="shared" si="1"/>
        <v>2317.5700000000002</v>
      </c>
      <c r="O16" s="29">
        <f t="shared" ref="O16" si="9">SUM(L16:N16)</f>
        <v>3133.23</v>
      </c>
      <c r="P16" s="23">
        <f t="shared" si="2"/>
        <v>1547.7900000000004</v>
      </c>
    </row>
    <row r="17" spans="1:16" s="24" customFormat="1" ht="18" customHeight="1" x14ac:dyDescent="0.25">
      <c r="A17" s="16">
        <v>7</v>
      </c>
      <c r="B17" s="17" t="s">
        <v>30</v>
      </c>
      <c r="C17" s="18" t="s">
        <v>19</v>
      </c>
      <c r="D17" s="19">
        <v>0.5</v>
      </c>
      <c r="E17" s="20">
        <v>1272.2</v>
      </c>
      <c r="F17" s="21" t="s">
        <v>20</v>
      </c>
      <c r="G17" s="15" t="s">
        <v>47</v>
      </c>
      <c r="H17" s="19">
        <v>0.5</v>
      </c>
      <c r="I17" s="22">
        <v>2349.89</v>
      </c>
      <c r="J17" s="18" t="s">
        <v>21</v>
      </c>
      <c r="K17" s="30">
        <f t="shared" si="0"/>
        <v>2349.89</v>
      </c>
      <c r="L17" s="20">
        <v>203.61</v>
      </c>
      <c r="M17" s="20">
        <v>3.95</v>
      </c>
      <c r="N17" s="20">
        <v>1166.18</v>
      </c>
      <c r="O17" s="29">
        <f t="shared" ref="O17" si="10">L17+M17+N17</f>
        <v>1373.74</v>
      </c>
      <c r="P17" s="23">
        <f>K17-O17</f>
        <v>976.14999999999986</v>
      </c>
    </row>
    <row r="18" spans="1:16" s="24" customFormat="1" ht="18" customHeight="1" x14ac:dyDescent="0.25">
      <c r="A18" s="16">
        <v>52</v>
      </c>
      <c r="B18" s="17" t="s">
        <v>31</v>
      </c>
      <c r="C18" s="18" t="s">
        <v>19</v>
      </c>
      <c r="D18" s="19">
        <v>0.5</v>
      </c>
      <c r="E18" s="20">
        <v>1009.76</v>
      </c>
      <c r="F18" s="21" t="s">
        <v>20</v>
      </c>
      <c r="G18" s="15" t="s">
        <v>19</v>
      </c>
      <c r="H18" s="19">
        <v>0.5</v>
      </c>
      <c r="I18" s="22">
        <v>2037.72</v>
      </c>
      <c r="J18" s="18" t="s">
        <v>21</v>
      </c>
      <c r="K18" s="30">
        <f t="shared" si="0"/>
        <v>2037.72</v>
      </c>
      <c r="L18" s="20">
        <v>167.71</v>
      </c>
      <c r="M18" s="20">
        <v>0</v>
      </c>
      <c r="N18" s="20">
        <f t="shared" si="1"/>
        <v>1009.76</v>
      </c>
      <c r="O18" s="29">
        <f t="shared" ref="O18" si="11">SUM(L18:N18)</f>
        <v>1177.47</v>
      </c>
      <c r="P18" s="23">
        <f t="shared" si="2"/>
        <v>860.25</v>
      </c>
    </row>
    <row r="19" spans="1:16" s="24" customFormat="1" ht="18" customHeight="1" x14ac:dyDescent="0.25">
      <c r="A19" s="16">
        <v>48</v>
      </c>
      <c r="B19" s="17" t="s">
        <v>32</v>
      </c>
      <c r="C19" s="18" t="s">
        <v>19</v>
      </c>
      <c r="D19" s="19">
        <v>0.5</v>
      </c>
      <c r="E19" s="20">
        <v>631.94000000000005</v>
      </c>
      <c r="F19" s="21" t="s">
        <v>20</v>
      </c>
      <c r="G19" s="15" t="s">
        <v>19</v>
      </c>
      <c r="H19" s="19">
        <v>0.5</v>
      </c>
      <c r="I19" s="22">
        <v>1275.26</v>
      </c>
      <c r="J19" s="18" t="s">
        <v>21</v>
      </c>
      <c r="K19" s="30">
        <f t="shared" si="0"/>
        <v>1275.26</v>
      </c>
      <c r="L19" s="20">
        <v>99.09</v>
      </c>
      <c r="M19" s="20">
        <v>0</v>
      </c>
      <c r="N19" s="20">
        <f t="shared" si="1"/>
        <v>631.94000000000005</v>
      </c>
      <c r="O19" s="29">
        <f t="shared" ref="O19" si="12">L19+M19+N19</f>
        <v>731.03000000000009</v>
      </c>
      <c r="P19" s="23">
        <f t="shared" si="2"/>
        <v>544.2299999999999</v>
      </c>
    </row>
    <row r="20" spans="1:16" s="24" customFormat="1" ht="18" customHeight="1" x14ac:dyDescent="0.25">
      <c r="A20" s="16">
        <v>33</v>
      </c>
      <c r="B20" s="17" t="s">
        <v>33</v>
      </c>
      <c r="C20" s="18" t="s">
        <v>19</v>
      </c>
      <c r="D20" s="19">
        <v>0.5</v>
      </c>
      <c r="E20" s="20">
        <v>1219</v>
      </c>
      <c r="F20" s="21" t="s">
        <v>20</v>
      </c>
      <c r="G20" s="15" t="s">
        <v>19</v>
      </c>
      <c r="H20" s="19">
        <v>0.5</v>
      </c>
      <c r="I20" s="22">
        <v>2456.1799999999998</v>
      </c>
      <c r="J20" s="18" t="s">
        <v>21</v>
      </c>
      <c r="K20" s="30">
        <f t="shared" si="0"/>
        <v>2456.1799999999998</v>
      </c>
      <c r="L20" s="20">
        <v>216.36</v>
      </c>
      <c r="M20" s="20">
        <v>25.19</v>
      </c>
      <c r="N20" s="20">
        <f t="shared" si="1"/>
        <v>1219</v>
      </c>
      <c r="O20" s="29">
        <f t="shared" ref="O20" si="13">SUM(L20:N20)</f>
        <v>1460.55</v>
      </c>
      <c r="P20" s="23">
        <f t="shared" si="2"/>
        <v>995.62999999999988</v>
      </c>
    </row>
    <row r="21" spans="1:16" s="24" customFormat="1" ht="18" customHeight="1" x14ac:dyDescent="0.25">
      <c r="A21" s="16">
        <v>49</v>
      </c>
      <c r="B21" s="17" t="s">
        <v>34</v>
      </c>
      <c r="C21" s="18" t="s">
        <v>19</v>
      </c>
      <c r="D21" s="19">
        <v>0.5</v>
      </c>
      <c r="E21" s="20">
        <v>2317.5700000000002</v>
      </c>
      <c r="F21" s="21" t="s">
        <v>20</v>
      </c>
      <c r="G21" s="15" t="s">
        <v>19</v>
      </c>
      <c r="H21" s="19">
        <v>0.5</v>
      </c>
      <c r="I21" s="22">
        <v>4681.0200000000004</v>
      </c>
      <c r="J21" s="18" t="s">
        <v>21</v>
      </c>
      <c r="K21" s="30">
        <f t="shared" si="0"/>
        <v>4681.0200000000004</v>
      </c>
      <c r="L21" s="20">
        <v>514.27</v>
      </c>
      <c r="M21" s="20">
        <v>301.39</v>
      </c>
      <c r="N21" s="20">
        <f t="shared" si="1"/>
        <v>2317.5700000000002</v>
      </c>
      <c r="O21" s="29">
        <f t="shared" ref="O21" si="14">L21+M21+N21</f>
        <v>3133.23</v>
      </c>
      <c r="P21" s="23">
        <f t="shared" si="2"/>
        <v>1547.7900000000004</v>
      </c>
    </row>
    <row r="22" spans="1:16" s="24" customFormat="1" ht="18" customHeight="1" x14ac:dyDescent="0.25">
      <c r="A22" s="16">
        <v>10</v>
      </c>
      <c r="B22" s="17" t="s">
        <v>35</v>
      </c>
      <c r="C22" s="18" t="s">
        <v>19</v>
      </c>
      <c r="D22" s="19">
        <v>0.5</v>
      </c>
      <c r="E22" s="20">
        <v>868.39</v>
      </c>
      <c r="F22" s="21" t="s">
        <v>20</v>
      </c>
      <c r="G22" s="15" t="s">
        <v>19</v>
      </c>
      <c r="H22" s="19">
        <v>0.5</v>
      </c>
      <c r="I22" s="22">
        <v>1750.14</v>
      </c>
      <c r="J22" s="18" t="s">
        <v>21</v>
      </c>
      <c r="K22" s="30">
        <f t="shared" si="0"/>
        <v>1750.14</v>
      </c>
      <c r="L22" s="20">
        <v>141.83000000000001</v>
      </c>
      <c r="M22" s="20">
        <v>0</v>
      </c>
      <c r="N22" s="20">
        <f t="shared" si="1"/>
        <v>868.39</v>
      </c>
      <c r="O22" s="29">
        <f t="shared" ref="O22" si="15">SUM(L22:N22)</f>
        <v>1010.22</v>
      </c>
      <c r="P22" s="23">
        <f t="shared" si="2"/>
        <v>739.92000000000007</v>
      </c>
    </row>
    <row r="23" spans="1:16" s="24" customFormat="1" ht="18" customHeight="1" x14ac:dyDescent="0.25">
      <c r="A23" s="16">
        <v>14</v>
      </c>
      <c r="B23" s="17" t="s">
        <v>36</v>
      </c>
      <c r="C23" s="18" t="s">
        <v>19</v>
      </c>
      <c r="D23" s="19">
        <v>0.5</v>
      </c>
      <c r="E23" s="20">
        <v>1876.76</v>
      </c>
      <c r="F23" s="21" t="s">
        <v>20</v>
      </c>
      <c r="G23" s="15" t="s">
        <v>19</v>
      </c>
      <c r="H23" s="19">
        <v>0.5</v>
      </c>
      <c r="I23" s="22">
        <v>3753.51</v>
      </c>
      <c r="J23" s="18" t="s">
        <v>21</v>
      </c>
      <c r="K23" s="30">
        <f t="shared" si="0"/>
        <v>3753.51</v>
      </c>
      <c r="L23" s="20">
        <v>384.42</v>
      </c>
      <c r="M23" s="20">
        <v>150.56</v>
      </c>
      <c r="N23" s="20">
        <f t="shared" si="1"/>
        <v>1876.76</v>
      </c>
      <c r="O23" s="29">
        <f t="shared" ref="O23" si="16">L23+M23+N23</f>
        <v>2411.7399999999998</v>
      </c>
      <c r="P23" s="23">
        <f t="shared" si="2"/>
        <v>1341.7700000000004</v>
      </c>
    </row>
    <row r="24" spans="1:16" s="24" customFormat="1" ht="18" customHeight="1" x14ac:dyDescent="0.25">
      <c r="A24" s="16">
        <v>45</v>
      </c>
      <c r="B24" s="17" t="s">
        <v>37</v>
      </c>
      <c r="C24" s="18" t="s">
        <v>19</v>
      </c>
      <c r="D24" s="19">
        <v>1</v>
      </c>
      <c r="E24" s="20">
        <v>5507.09</v>
      </c>
      <c r="F24" s="21" t="s">
        <v>21</v>
      </c>
      <c r="G24" s="15" t="s">
        <v>19</v>
      </c>
      <c r="H24" s="19">
        <v>1</v>
      </c>
      <c r="I24" s="22">
        <v>5507.09</v>
      </c>
      <c r="J24" s="18" t="s">
        <v>21</v>
      </c>
      <c r="K24" s="30">
        <f t="shared" si="0"/>
        <v>5507.09</v>
      </c>
      <c r="L24" s="20">
        <v>629.91999999999996</v>
      </c>
      <c r="M24" s="20">
        <v>471.86</v>
      </c>
      <c r="N24" s="20"/>
      <c r="O24" s="29">
        <f t="shared" ref="O24" si="17">SUM(L24:N24)</f>
        <v>1101.78</v>
      </c>
      <c r="P24" s="23">
        <f t="shared" si="2"/>
        <v>4405.3100000000004</v>
      </c>
    </row>
    <row r="25" spans="1:16" s="24" customFormat="1" ht="18" customHeight="1" x14ac:dyDescent="0.25">
      <c r="A25" s="16">
        <v>46</v>
      </c>
      <c r="B25" s="17" t="s">
        <v>38</v>
      </c>
      <c r="C25" s="18" t="s">
        <v>19</v>
      </c>
      <c r="D25" s="19">
        <v>0.5</v>
      </c>
      <c r="E25" s="20">
        <v>1209.9000000000001</v>
      </c>
      <c r="F25" s="21" t="s">
        <v>20</v>
      </c>
      <c r="G25" s="15" t="s">
        <v>19</v>
      </c>
      <c r="H25" s="19">
        <v>0.5</v>
      </c>
      <c r="I25" s="22">
        <v>2437.9899999999998</v>
      </c>
      <c r="J25" s="18" t="s">
        <v>21</v>
      </c>
      <c r="K25" s="30">
        <f t="shared" si="0"/>
        <v>2437.9899999999998</v>
      </c>
      <c r="L25" s="20">
        <v>214.18</v>
      </c>
      <c r="M25" s="20">
        <v>23.99</v>
      </c>
      <c r="N25" s="20">
        <f t="shared" si="1"/>
        <v>1209.9000000000001</v>
      </c>
      <c r="O25" s="29">
        <f t="shared" ref="O25" si="18">L25+M25+N25</f>
        <v>1448.0700000000002</v>
      </c>
      <c r="P25" s="23">
        <f t="shared" si="2"/>
        <v>989.91999999999962</v>
      </c>
    </row>
    <row r="26" spans="1:16" s="24" customFormat="1" ht="18" customHeight="1" x14ac:dyDescent="0.25">
      <c r="A26" s="16">
        <v>53</v>
      </c>
      <c r="B26" s="17" t="s">
        <v>39</v>
      </c>
      <c r="C26" s="18" t="s">
        <v>19</v>
      </c>
      <c r="D26" s="19">
        <v>0.5</v>
      </c>
      <c r="E26" s="20">
        <v>1009.76</v>
      </c>
      <c r="F26" s="21" t="s">
        <v>20</v>
      </c>
      <c r="G26" s="15" t="s">
        <v>19</v>
      </c>
      <c r="H26" s="19">
        <v>0.5</v>
      </c>
      <c r="I26" s="22">
        <v>2037.72</v>
      </c>
      <c r="J26" s="18" t="s">
        <v>21</v>
      </c>
      <c r="K26" s="30">
        <f t="shared" si="0"/>
        <v>2037.72</v>
      </c>
      <c r="L26" s="20">
        <v>167.71</v>
      </c>
      <c r="M26" s="20">
        <v>0</v>
      </c>
      <c r="N26" s="20">
        <f t="shared" si="1"/>
        <v>1009.76</v>
      </c>
      <c r="O26" s="29">
        <f t="shared" ref="O26" si="19">SUM(L26:N26)</f>
        <v>1177.47</v>
      </c>
      <c r="P26" s="23">
        <f t="shared" si="2"/>
        <v>860.25</v>
      </c>
    </row>
    <row r="27" spans="1:16" s="24" customFormat="1" ht="18" customHeight="1" x14ac:dyDescent="0.25">
      <c r="A27" s="16">
        <v>29</v>
      </c>
      <c r="B27" s="17" t="s">
        <v>40</v>
      </c>
      <c r="C27" s="18" t="s">
        <v>19</v>
      </c>
      <c r="D27" s="19">
        <v>0.5</v>
      </c>
      <c r="E27" s="20">
        <v>1137.1199999999999</v>
      </c>
      <c r="F27" s="21" t="s">
        <v>20</v>
      </c>
      <c r="G27" s="15" t="s">
        <v>19</v>
      </c>
      <c r="H27" s="19">
        <v>0.5</v>
      </c>
      <c r="I27" s="22">
        <v>2274.2399999999998</v>
      </c>
      <c r="J27" s="18" t="s">
        <v>21</v>
      </c>
      <c r="K27" s="30">
        <f t="shared" si="0"/>
        <v>2274.2399999999998</v>
      </c>
      <c r="L27" s="20">
        <v>194.53</v>
      </c>
      <c r="M27" s="20">
        <v>13.18</v>
      </c>
      <c r="N27" s="20">
        <f t="shared" si="1"/>
        <v>1137.1199999999999</v>
      </c>
      <c r="O27" s="29">
        <f t="shared" ref="O27" si="20">L27+M27+N27</f>
        <v>1344.83</v>
      </c>
      <c r="P27" s="23">
        <f t="shared" si="2"/>
        <v>929.40999999999985</v>
      </c>
    </row>
    <row r="28" spans="1:16" s="24" customFormat="1" ht="18" customHeight="1" x14ac:dyDescent="0.25">
      <c r="A28" s="16">
        <v>38</v>
      </c>
      <c r="B28" s="17" t="s">
        <v>41</v>
      </c>
      <c r="C28" s="18" t="s">
        <v>19</v>
      </c>
      <c r="D28" s="19">
        <v>0.5</v>
      </c>
      <c r="E28" s="20">
        <v>1128.03</v>
      </c>
      <c r="F28" s="21" t="s">
        <v>20</v>
      </c>
      <c r="G28" s="15" t="s">
        <v>19</v>
      </c>
      <c r="H28" s="19">
        <v>0.5</v>
      </c>
      <c r="I28" s="22">
        <v>2256.0500000000002</v>
      </c>
      <c r="J28" s="18" t="s">
        <v>21</v>
      </c>
      <c r="K28" s="30">
        <f t="shared" si="0"/>
        <v>2256.0500000000002</v>
      </c>
      <c r="L28" s="20">
        <v>192.35</v>
      </c>
      <c r="M28" s="20">
        <v>0</v>
      </c>
      <c r="N28" s="20">
        <f t="shared" si="1"/>
        <v>1128.03</v>
      </c>
      <c r="O28" s="29">
        <f t="shared" ref="O28" si="21">SUM(L28:N28)</f>
        <v>1320.3799999999999</v>
      </c>
      <c r="P28" s="23">
        <f t="shared" si="2"/>
        <v>935.6700000000003</v>
      </c>
    </row>
    <row r="29" spans="1:16" s="24" customFormat="1" ht="18" customHeight="1" x14ac:dyDescent="0.25">
      <c r="A29" s="16">
        <v>42</v>
      </c>
      <c r="B29" s="17" t="s">
        <v>42</v>
      </c>
      <c r="C29" s="18" t="s">
        <v>19</v>
      </c>
      <c r="D29" s="19">
        <v>0.5</v>
      </c>
      <c r="E29" s="20">
        <v>542.25</v>
      </c>
      <c r="F29" s="21" t="s">
        <v>20</v>
      </c>
      <c r="G29" s="15" t="s">
        <v>19</v>
      </c>
      <c r="H29" s="19">
        <v>0.5</v>
      </c>
      <c r="I29" s="22">
        <v>1084.49</v>
      </c>
      <c r="J29" s="18" t="s">
        <v>21</v>
      </c>
      <c r="K29" s="30">
        <f t="shared" si="0"/>
        <v>1084.49</v>
      </c>
      <c r="L29" s="20">
        <v>81.92</v>
      </c>
      <c r="M29" s="20">
        <v>0</v>
      </c>
      <c r="N29" s="20">
        <f t="shared" si="1"/>
        <v>542.25</v>
      </c>
      <c r="O29" s="29">
        <f t="shared" ref="O29" si="22">L29+M29+N29</f>
        <v>624.16999999999996</v>
      </c>
      <c r="P29" s="23">
        <f t="shared" si="2"/>
        <v>460.32000000000005</v>
      </c>
    </row>
    <row r="30" spans="1:16" s="24" customFormat="1" ht="18" customHeight="1" x14ac:dyDescent="0.25">
      <c r="A30" s="16">
        <v>19</v>
      </c>
      <c r="B30" s="17" t="s">
        <v>43</v>
      </c>
      <c r="C30" s="18" t="s">
        <v>19</v>
      </c>
      <c r="D30" s="19">
        <v>0.5</v>
      </c>
      <c r="E30" s="20">
        <v>1890.56</v>
      </c>
      <c r="F30" s="21" t="s">
        <v>20</v>
      </c>
      <c r="G30" s="15" t="s">
        <v>19</v>
      </c>
      <c r="H30" s="19">
        <v>0.5</v>
      </c>
      <c r="I30" s="22">
        <v>3781.11</v>
      </c>
      <c r="J30" s="18" t="s">
        <v>21</v>
      </c>
      <c r="K30" s="30">
        <f t="shared" si="0"/>
        <v>3781.11</v>
      </c>
      <c r="L30" s="20">
        <v>388.28</v>
      </c>
      <c r="M30" s="20">
        <v>154.12</v>
      </c>
      <c r="N30" s="20">
        <f t="shared" si="1"/>
        <v>1890.56</v>
      </c>
      <c r="O30" s="29">
        <f t="shared" ref="O30" si="23">SUM(L30:N30)</f>
        <v>2432.96</v>
      </c>
      <c r="P30" s="23">
        <f t="shared" si="2"/>
        <v>1348.15</v>
      </c>
    </row>
    <row r="31" spans="1:16" ht="18" customHeight="1" x14ac:dyDescent="0.25">
      <c r="A31" s="35" t="s">
        <v>44</v>
      </c>
      <c r="B31" s="36"/>
      <c r="C31" s="36"/>
      <c r="D31" s="37"/>
      <c r="E31" s="2">
        <f>SUM(E8:E30)</f>
        <v>37088.469999999994</v>
      </c>
      <c r="F31" s="35" t="s">
        <v>45</v>
      </c>
      <c r="G31" s="36"/>
      <c r="H31" s="37"/>
      <c r="I31" s="3"/>
      <c r="J31" s="1" t="s">
        <v>13</v>
      </c>
      <c r="K31" s="4">
        <f t="shared" ref="K31:M31" si="24">SUM(K8:K30)</f>
        <v>68692.11</v>
      </c>
      <c r="L31" s="2">
        <f t="shared" si="24"/>
        <v>6650.89</v>
      </c>
      <c r="M31" s="2">
        <f t="shared" si="24"/>
        <v>3044.94</v>
      </c>
      <c r="N31" s="20">
        <f t="shared" si="1"/>
        <v>37088.469999999994</v>
      </c>
      <c r="O31" s="32">
        <f t="shared" ref="O31" si="25">L31+M31+N31</f>
        <v>46784.299999999996</v>
      </c>
      <c r="P31" s="2">
        <f>SUM(P8:P30)</f>
        <v>27520.920000000002</v>
      </c>
    </row>
  </sheetData>
  <mergeCells count="8">
    <mergeCell ref="P6:P7"/>
    <mergeCell ref="A31:D31"/>
    <mergeCell ref="F31:H31"/>
    <mergeCell ref="A6:A7"/>
    <mergeCell ref="B6:B7"/>
    <mergeCell ref="C6:F6"/>
    <mergeCell ref="G6:J6"/>
    <mergeCell ref="L6:O6"/>
  </mergeCells>
  <pageMargins left="0.511811024" right="0.511811024" top="0.78740157499999996" bottom="0.78740157499999996" header="0.31496062000000002" footer="0.3149606200000000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 Salario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CLEBER</cp:lastModifiedBy>
  <cp:revision/>
  <dcterms:created xsi:type="dcterms:W3CDTF">2017-08-31T14:49:54Z</dcterms:created>
  <dcterms:modified xsi:type="dcterms:W3CDTF">2020-12-16T19:49:11Z</dcterms:modified>
  <cp:category/>
  <cp:contentStatus/>
</cp:coreProperties>
</file>