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"/>
    </mc:Choice>
  </mc:AlternateContent>
  <bookViews>
    <workbookView xWindow="120" yWindow="75" windowWidth="15255" windowHeight="79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Q13" i="1" l="1"/>
  <c r="P13" i="1"/>
  <c r="L13" i="1"/>
  <c r="L18" i="1"/>
  <c r="L19" i="1"/>
  <c r="P18" i="1"/>
  <c r="Q18" i="1" s="1"/>
  <c r="P19" i="1"/>
  <c r="Q19" i="1" s="1"/>
  <c r="L8" i="1"/>
  <c r="L9" i="1"/>
  <c r="L10" i="1"/>
  <c r="L11" i="1"/>
  <c r="L12" i="1"/>
  <c r="L14" i="1"/>
  <c r="L15" i="1"/>
  <c r="L16" i="1"/>
  <c r="L17" i="1"/>
  <c r="L20" i="1"/>
  <c r="L21" i="1"/>
  <c r="L22" i="1"/>
  <c r="L23" i="1"/>
  <c r="L24" i="1"/>
  <c r="L25" i="1"/>
  <c r="L26" i="1"/>
  <c r="L27" i="1"/>
  <c r="L7" i="1"/>
  <c r="G8" i="1"/>
  <c r="G9" i="1"/>
  <c r="G10" i="1"/>
  <c r="G11" i="1"/>
  <c r="G12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7" i="1"/>
  <c r="E28" i="1"/>
  <c r="P11" i="1"/>
  <c r="O28" i="1"/>
  <c r="N28" i="1"/>
  <c r="P27" i="1"/>
  <c r="M28" i="1"/>
  <c r="P26" i="1"/>
  <c r="P8" i="1"/>
  <c r="P9" i="1"/>
  <c r="P10" i="1"/>
  <c r="P12" i="1"/>
  <c r="P14" i="1"/>
  <c r="P15" i="1"/>
  <c r="P16" i="1"/>
  <c r="P17" i="1"/>
  <c r="P20" i="1"/>
  <c r="P21" i="1"/>
  <c r="P22" i="1"/>
  <c r="P23" i="1"/>
  <c r="P24" i="1"/>
  <c r="P25" i="1"/>
  <c r="P7" i="1"/>
  <c r="Q22" i="1" l="1"/>
  <c r="Q24" i="1"/>
  <c r="Q20" i="1"/>
  <c r="P28" i="1"/>
  <c r="Q11" i="1"/>
  <c r="L28" i="1"/>
  <c r="Q25" i="1"/>
  <c r="Q17" i="1"/>
  <c r="Q27" i="1"/>
  <c r="Q15" i="1"/>
  <c r="Q12" i="1"/>
  <c r="Q10" i="1"/>
  <c r="Q8" i="1"/>
  <c r="Q7" i="1"/>
  <c r="Q14" i="1"/>
  <c r="Q9" i="1"/>
  <c r="Q26" i="1"/>
  <c r="Q23" i="1"/>
  <c r="Q21" i="1"/>
  <c r="Q16" i="1"/>
  <c r="Q28" i="1" l="1"/>
</calcChain>
</file>

<file path=xl/sharedStrings.xml><?xml version="1.0" encoding="utf-8"?>
<sst xmlns="http://schemas.openxmlformats.org/spreadsheetml/2006/main" count="139" uniqueCount="44">
  <si>
    <t>Código</t>
  </si>
  <si>
    <t>Empregado</t>
  </si>
  <si>
    <t>Adiantamento - 13º Salário</t>
  </si>
  <si>
    <t>2ª Parcela - 13º Salário</t>
  </si>
  <si>
    <t>Proventos</t>
  </si>
  <si>
    <r>
      <rPr>
        <b/>
        <sz val="11"/>
        <color rgb="FFFFFFFF"/>
        <rFont val="Arial"/>
        <family val="2"/>
      </rPr>
      <t>Descontos</t>
    </r>
  </si>
  <si>
    <t>Valor Líquido</t>
  </si>
  <si>
    <t>Referência</t>
  </si>
  <si>
    <t>Perc.</t>
  </si>
  <si>
    <t>Valor</t>
  </si>
  <si>
    <t>Período Concedido</t>
  </si>
  <si>
    <t>Total</t>
  </si>
  <si>
    <r>
      <rPr>
        <b/>
        <sz val="11"/>
        <color rgb="FFFFFFFF"/>
        <rFont val="Arial"/>
        <family val="2"/>
      </rPr>
      <t>INSS</t>
    </r>
  </si>
  <si>
    <r>
      <rPr>
        <b/>
        <sz val="11"/>
        <color rgb="FFFFFFFF"/>
        <rFont val="Arial"/>
        <family val="2"/>
      </rPr>
      <t>IRRF</t>
    </r>
  </si>
  <si>
    <r>
      <rPr>
        <b/>
        <sz val="11"/>
        <color rgb="FFFFFFFF"/>
        <rFont val="Arial"/>
        <family val="2"/>
      </rPr>
      <t>Total</t>
    </r>
  </si>
  <si>
    <t>Ailton Macedo De Lima</t>
  </si>
  <si>
    <t>12 Avos</t>
  </si>
  <si>
    <t>-</t>
  </si>
  <si>
    <t>Anesia Maria De Queiroz</t>
  </si>
  <si>
    <t>Antonio Fernandes Da Silva</t>
  </si>
  <si>
    <t>Cariles Silva De Oliveira</t>
  </si>
  <si>
    <t>Cassandra Vidal Regis Gouveia</t>
  </si>
  <si>
    <t>Claudia De Castro Gama</t>
  </si>
  <si>
    <t>Ivonaldo Galdino Da Silva</t>
  </si>
  <si>
    <t>Jessica Dias De Arruda</t>
  </si>
  <si>
    <t>Maria Do Carmo Lucas Dos Santos Silva</t>
  </si>
  <si>
    <t>Mara Ruth Lins Soares</t>
  </si>
  <si>
    <t>Marília Quirino de Almeida</t>
  </si>
  <si>
    <t>Suely Dias Borba Da Silva</t>
  </si>
  <si>
    <t>Silvana Alexandre Da Silva</t>
  </si>
  <si>
    <t>Zenilda Lima De Oliveira</t>
  </si>
  <si>
    <t>Célia Gomes Pedrosa Rocha</t>
  </si>
  <si>
    <t>Timóteo Bernardo da Silva</t>
  </si>
  <si>
    <t>Arthur Torres Medeiros de Figueiredo</t>
  </si>
  <si>
    <t>CONSELHO REGIONAL DE ODONTOLOGIA DA PARAÍBA - CNPJ: 09.319.617/0001-49</t>
  </si>
  <si>
    <t>Ano: 2017</t>
  </si>
  <si>
    <t>Mês/Ano: 06/2017</t>
  </si>
  <si>
    <t>Antônio Pires Figueiredo</t>
  </si>
  <si>
    <t>9 Avos</t>
  </si>
  <si>
    <t>Luis Carlos Do Nascimento</t>
  </si>
  <si>
    <t>13º Salário</t>
  </si>
  <si>
    <t>Adiantamento 13º Compensação</t>
  </si>
  <si>
    <t>Mês/Ano: 12/2017</t>
  </si>
  <si>
    <t>(19 Funcionários)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</si>
</sst>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5"/>
      <name val="Arial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7" fillId="0" borderId="1" xfId="5" applyFont="1" applyFill="1" applyBorder="1" applyAlignment="1">
      <alignment horizontal="left" vertical="top"/>
    </xf>
    <xf numFmtId="0" fontId="4" fillId="2" borderId="1" xfId="5" applyFont="1" applyFill="1" applyBorder="1" applyAlignment="1">
      <alignment horizontal="right" vertical="top"/>
    </xf>
    <xf numFmtId="0" fontId="4" fillId="0" borderId="1" xfId="5" applyFont="1" applyFill="1" applyBorder="1" applyAlignment="1">
      <alignment horizontal="center" vertical="top"/>
    </xf>
    <xf numFmtId="0" fontId="4" fillId="2" borderId="1" xfId="5" applyFont="1" applyFill="1" applyBorder="1" applyAlignment="1">
      <alignment horizontal="left" vertical="top"/>
    </xf>
    <xf numFmtId="0" fontId="4" fillId="3" borderId="1" xfId="5" applyFont="1" applyFill="1" applyBorder="1" applyAlignment="1">
      <alignment horizontal="left" vertical="top"/>
    </xf>
    <xf numFmtId="164" fontId="6" fillId="0" borderId="1" xfId="5" applyNumberFormat="1" applyFont="1" applyFill="1" applyBorder="1" applyAlignment="1">
      <alignment horizontal="left" vertical="top"/>
    </xf>
    <xf numFmtId="0" fontId="7" fillId="0" borderId="1" xfId="5" applyFont="1" applyFill="1" applyBorder="1" applyAlignment="1">
      <alignment horizontal="center" vertical="top"/>
    </xf>
    <xf numFmtId="9" fontId="6" fillId="0" borderId="1" xfId="5" applyNumberFormat="1" applyFont="1" applyFill="1" applyBorder="1" applyAlignment="1">
      <alignment horizontal="center" vertical="top"/>
    </xf>
    <xf numFmtId="2" fontId="6" fillId="0" borderId="1" xfId="5" applyNumberFormat="1" applyFont="1" applyFill="1" applyBorder="1" applyAlignment="1">
      <alignment horizontal="center" vertical="top"/>
    </xf>
    <xf numFmtId="4" fontId="6" fillId="2" borderId="1" xfId="5" applyNumberFormat="1" applyFont="1" applyFill="1" applyBorder="1" applyAlignment="1">
      <alignment horizontal="right" vertical="top"/>
    </xf>
    <xf numFmtId="4" fontId="5" fillId="3" borderId="1" xfId="5" applyNumberFormat="1" applyFont="1" applyFill="1" applyBorder="1" applyAlignment="1">
      <alignment horizontal="right" vertical="top"/>
    </xf>
    <xf numFmtId="4" fontId="6" fillId="0" borderId="1" xfId="5" applyNumberFormat="1" applyFont="1" applyFill="1" applyBorder="1" applyAlignment="1">
      <alignment horizontal="center" vertical="top"/>
    </xf>
    <xf numFmtId="4" fontId="8" fillId="0" borderId="1" xfId="5" applyNumberFormat="1" applyFont="1" applyFill="1" applyBorder="1" applyAlignment="1">
      <alignment horizontal="right" vertical="top"/>
    </xf>
    <xf numFmtId="4" fontId="8" fillId="0" borderId="1" xfId="5" applyNumberFormat="1" applyFont="1" applyFill="1" applyBorder="1" applyAlignment="1">
      <alignment horizontal="center" vertical="top"/>
    </xf>
    <xf numFmtId="4" fontId="8" fillId="2" borderId="1" xfId="5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0" xfId="4" applyFont="1" applyFill="1" applyBorder="1" applyAlignment="1">
      <alignment horizontal="left" vertical="top"/>
    </xf>
    <xf numFmtId="164" fontId="6" fillId="0" borderId="4" xfId="5" applyNumberFormat="1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center" vertical="top"/>
    </xf>
    <xf numFmtId="9" fontId="7" fillId="0" borderId="1" xfId="5" applyNumberFormat="1" applyFont="1" applyFill="1" applyBorder="1" applyAlignment="1">
      <alignment horizontal="center" vertical="top"/>
    </xf>
    <xf numFmtId="0" fontId="7" fillId="0" borderId="2" xfId="5" applyFont="1" applyFill="1" applyBorder="1" applyAlignment="1">
      <alignment horizontal="left" vertical="top"/>
    </xf>
    <xf numFmtId="0" fontId="7" fillId="0" borderId="2" xfId="5" applyFont="1" applyFill="1" applyBorder="1" applyAlignment="1">
      <alignment horizontal="center" vertical="top"/>
    </xf>
    <xf numFmtId="9" fontId="7" fillId="0" borderId="2" xfId="5" applyNumberFormat="1" applyFont="1" applyFill="1" applyBorder="1" applyAlignment="1">
      <alignment horizontal="center" vertical="top"/>
    </xf>
    <xf numFmtId="0" fontId="7" fillId="0" borderId="7" xfId="5" applyFont="1" applyFill="1" applyBorder="1" applyAlignment="1">
      <alignment horizontal="left" vertical="top"/>
    </xf>
    <xf numFmtId="0" fontId="7" fillId="0" borderId="7" xfId="5" applyFont="1" applyFill="1" applyBorder="1" applyAlignment="1">
      <alignment horizontal="center" vertical="top"/>
    </xf>
    <xf numFmtId="9" fontId="7" fillId="0" borderId="7" xfId="5" applyNumberFormat="1" applyFont="1" applyFill="1" applyBorder="1" applyAlignment="1">
      <alignment horizontal="center" vertical="top"/>
    </xf>
    <xf numFmtId="2" fontId="6" fillId="0" borderId="6" xfId="5" applyNumberFormat="1" applyFont="1" applyFill="1" applyBorder="1" applyAlignment="1">
      <alignment horizontal="center" vertical="top"/>
    </xf>
    <xf numFmtId="9" fontId="6" fillId="0" borderId="7" xfId="5" applyNumberFormat="1" applyFont="1" applyFill="1" applyBorder="1" applyAlignment="1">
      <alignment horizontal="center" vertical="top"/>
    </xf>
    <xf numFmtId="43" fontId="6" fillId="0" borderId="1" xfId="1" applyFont="1" applyFill="1" applyBorder="1" applyAlignment="1">
      <alignment horizontal="right" vertical="top"/>
    </xf>
    <xf numFmtId="43" fontId="7" fillId="0" borderId="1" xfId="1" applyFont="1" applyFill="1" applyBorder="1" applyAlignment="1">
      <alignment horizontal="right" vertical="top"/>
    </xf>
    <xf numFmtId="43" fontId="7" fillId="0" borderId="6" xfId="1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left" vertical="top"/>
    </xf>
    <xf numFmtId="0" fontId="7" fillId="4" borderId="1" xfId="5" applyFont="1" applyFill="1" applyBorder="1" applyAlignment="1">
      <alignment horizontal="left" vertical="top"/>
    </xf>
    <xf numFmtId="43" fontId="8" fillId="0" borderId="1" xfId="1" applyFont="1" applyFill="1" applyBorder="1" applyAlignment="1">
      <alignment horizontal="right" vertical="top"/>
    </xf>
    <xf numFmtId="0" fontId="4" fillId="0" borderId="4" xfId="5" applyFont="1" applyFill="1" applyBorder="1" applyAlignment="1">
      <alignment horizontal="center" vertical="top"/>
    </xf>
    <xf numFmtId="0" fontId="4" fillId="0" borderId="8" xfId="5" applyFont="1" applyFill="1" applyBorder="1" applyAlignment="1">
      <alignment horizontal="center" vertical="top"/>
    </xf>
    <xf numFmtId="0" fontId="4" fillId="0" borderId="9" xfId="5" applyFont="1" applyFill="1" applyBorder="1" applyAlignment="1">
      <alignment horizontal="center" vertical="top"/>
    </xf>
    <xf numFmtId="0" fontId="4" fillId="2" borderId="4" xfId="5" applyFont="1" applyFill="1" applyBorder="1" applyAlignment="1">
      <alignment horizontal="center" vertical="top"/>
    </xf>
    <xf numFmtId="0" fontId="4" fillId="2" borderId="5" xfId="5" applyFont="1" applyFill="1" applyBorder="1" applyAlignment="1">
      <alignment horizontal="center" vertical="top"/>
    </xf>
    <xf numFmtId="0" fontId="4" fillId="2" borderId="6" xfId="5" applyFont="1" applyFill="1" applyBorder="1" applyAlignment="1">
      <alignment horizontal="center" vertical="top"/>
    </xf>
    <xf numFmtId="0" fontId="4" fillId="3" borderId="4" xfId="5" applyFont="1" applyFill="1" applyBorder="1" applyAlignment="1">
      <alignment horizontal="center" vertical="top"/>
    </xf>
    <xf numFmtId="0" fontId="4" fillId="3" borderId="5" xfId="5" applyFont="1" applyFill="1" applyBorder="1" applyAlignment="1">
      <alignment horizontal="center" vertical="top"/>
    </xf>
    <xf numFmtId="0" fontId="4" fillId="3" borderId="6" xfId="5" applyFont="1" applyFill="1" applyBorder="1" applyAlignment="1">
      <alignment horizontal="center" vertical="top"/>
    </xf>
    <xf numFmtId="0" fontId="4" fillId="5" borderId="2" xfId="5" applyFont="1" applyFill="1" applyBorder="1" applyAlignment="1">
      <alignment horizontal="center" vertical="center"/>
    </xf>
    <xf numFmtId="0" fontId="4" fillId="5" borderId="3" xfId="5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top"/>
    </xf>
    <xf numFmtId="43" fontId="7" fillId="5" borderId="1" xfId="5" applyNumberFormat="1" applyFont="1" applyFill="1" applyBorder="1" applyAlignment="1">
      <alignment horizontal="center" vertical="top"/>
    </xf>
    <xf numFmtId="0" fontId="10" fillId="3" borderId="1" xfId="5" applyFont="1" applyFill="1" applyBorder="1" applyAlignment="1">
      <alignment horizontal="center" vertical="top" wrapText="1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left" vertical="center"/>
    </xf>
    <xf numFmtId="0" fontId="4" fillId="0" borderId="2" xfId="5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/>
    </xf>
    <xf numFmtId="0" fontId="4" fillId="3" borderId="1" xfId="5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80" zoomScaleNormal="80" workbookViewId="0">
      <selection activeCell="M6" sqref="M6:N6"/>
    </sheetView>
  </sheetViews>
  <sheetFormatPr defaultRowHeight="15" x14ac:dyDescent="0.25"/>
  <cols>
    <col min="1" max="1" width="9" bestFit="1" customWidth="1"/>
    <col min="2" max="2" width="42.42578125" bestFit="1" customWidth="1"/>
    <col min="3" max="3" width="12.140625" bestFit="1" customWidth="1"/>
    <col min="5" max="5" width="11.28515625" bestFit="1" customWidth="1"/>
    <col min="6" max="6" width="20.85546875" bestFit="1" customWidth="1"/>
    <col min="7" max="7" width="20.85546875" customWidth="1"/>
    <col min="8" max="8" width="12.140625" bestFit="1" customWidth="1"/>
    <col min="9" max="9" width="7" bestFit="1" customWidth="1"/>
    <col min="10" max="10" width="10.140625" bestFit="1" customWidth="1"/>
    <col min="11" max="11" width="20.85546875" bestFit="1" customWidth="1"/>
    <col min="12" max="12" width="11.5703125" bestFit="1" customWidth="1"/>
    <col min="13" max="13" width="11.28515625" bestFit="1" customWidth="1"/>
    <col min="14" max="14" width="9.85546875" bestFit="1" customWidth="1"/>
    <col min="15" max="15" width="20.28515625" customWidth="1"/>
    <col min="16" max="16" width="11" bestFit="1" customWidth="1"/>
    <col min="17" max="17" width="14.42578125" bestFit="1" customWidth="1"/>
  </cols>
  <sheetData>
    <row r="1" spans="1:17" x14ac:dyDescent="0.25">
      <c r="A1" s="33" t="s">
        <v>40</v>
      </c>
    </row>
    <row r="2" spans="1:17" x14ac:dyDescent="0.25">
      <c r="A2" s="17" t="s">
        <v>34</v>
      </c>
      <c r="B2" s="17"/>
      <c r="C2" s="17"/>
      <c r="D2" s="17"/>
      <c r="E2" s="16"/>
    </row>
    <row r="3" spans="1:17" x14ac:dyDescent="0.25">
      <c r="A3" s="18" t="s">
        <v>35</v>
      </c>
    </row>
    <row r="5" spans="1:17" x14ac:dyDescent="0.25">
      <c r="A5" s="54" t="s">
        <v>0</v>
      </c>
      <c r="B5" s="50" t="s">
        <v>1</v>
      </c>
      <c r="C5" s="39" t="s">
        <v>2</v>
      </c>
      <c r="D5" s="40"/>
      <c r="E5" s="40"/>
      <c r="F5" s="41"/>
      <c r="G5" s="45" t="s">
        <v>11</v>
      </c>
      <c r="H5" s="39" t="s">
        <v>3</v>
      </c>
      <c r="I5" s="40"/>
      <c r="J5" s="40"/>
      <c r="K5" s="41"/>
      <c r="L5" s="2" t="s">
        <v>4</v>
      </c>
      <c r="M5" s="42" t="s">
        <v>5</v>
      </c>
      <c r="N5" s="43"/>
      <c r="O5" s="43"/>
      <c r="P5" s="44"/>
      <c r="Q5" s="50" t="s">
        <v>6</v>
      </c>
    </row>
    <row r="6" spans="1:17" ht="31.5" customHeight="1" x14ac:dyDescent="0.25">
      <c r="A6" s="55"/>
      <c r="B6" s="51"/>
      <c r="C6" s="52" t="s">
        <v>7</v>
      </c>
      <c r="D6" s="52" t="s">
        <v>8</v>
      </c>
      <c r="E6" s="53" t="s">
        <v>9</v>
      </c>
      <c r="F6" s="52" t="s">
        <v>10</v>
      </c>
      <c r="G6" s="46"/>
      <c r="H6" s="52" t="s">
        <v>7</v>
      </c>
      <c r="I6" s="52" t="s">
        <v>8</v>
      </c>
      <c r="J6" s="52" t="s">
        <v>9</v>
      </c>
      <c r="K6" s="53" t="s">
        <v>10</v>
      </c>
      <c r="L6" s="4" t="s">
        <v>11</v>
      </c>
      <c r="M6" s="56" t="s">
        <v>12</v>
      </c>
      <c r="N6" s="56" t="s">
        <v>13</v>
      </c>
      <c r="O6" s="49" t="s">
        <v>41</v>
      </c>
      <c r="P6" s="5" t="s">
        <v>14</v>
      </c>
      <c r="Q6" s="51"/>
    </row>
    <row r="7" spans="1:17" x14ac:dyDescent="0.25">
      <c r="A7" s="6">
        <v>31</v>
      </c>
      <c r="B7" s="1" t="s">
        <v>15</v>
      </c>
      <c r="C7" s="7" t="s">
        <v>16</v>
      </c>
      <c r="D7" s="8">
        <v>0.5</v>
      </c>
      <c r="E7" s="30">
        <v>1080</v>
      </c>
      <c r="F7" s="7" t="s">
        <v>36</v>
      </c>
      <c r="G7" s="48">
        <f>E7</f>
        <v>1080</v>
      </c>
      <c r="H7" s="7" t="s">
        <v>16</v>
      </c>
      <c r="I7" s="8">
        <v>0.5</v>
      </c>
      <c r="J7" s="9">
        <v>2031.23</v>
      </c>
      <c r="K7" s="7" t="s">
        <v>42</v>
      </c>
      <c r="L7" s="10">
        <f>J7</f>
        <v>2031.23</v>
      </c>
      <c r="M7" s="30">
        <v>182.81</v>
      </c>
      <c r="N7" s="30">
        <v>0</v>
      </c>
      <c r="O7" s="30">
        <v>1080</v>
      </c>
      <c r="P7" s="11">
        <f>M7+N7+O7</f>
        <v>1262.81</v>
      </c>
      <c r="Q7" s="35">
        <f>L7-P7</f>
        <v>768.42000000000007</v>
      </c>
    </row>
    <row r="8" spans="1:17" x14ac:dyDescent="0.25">
      <c r="A8" s="6">
        <v>1</v>
      </c>
      <c r="B8" s="1" t="s">
        <v>18</v>
      </c>
      <c r="C8" s="7" t="s">
        <v>16</v>
      </c>
      <c r="D8" s="8">
        <v>0.5</v>
      </c>
      <c r="E8" s="30">
        <v>3562.07</v>
      </c>
      <c r="F8" s="7" t="s">
        <v>36</v>
      </c>
      <c r="G8" s="48">
        <f t="shared" ref="G8:G27" si="0">E8</f>
        <v>3562.07</v>
      </c>
      <c r="H8" s="7" t="s">
        <v>16</v>
      </c>
      <c r="I8" s="8">
        <v>0.5</v>
      </c>
      <c r="J8" s="12">
        <v>7032.91</v>
      </c>
      <c r="K8" s="7" t="s">
        <v>42</v>
      </c>
      <c r="L8" s="10">
        <f t="shared" ref="L8:L27" si="1">J8</f>
        <v>7032.91</v>
      </c>
      <c r="M8" s="30">
        <v>608.44000000000005</v>
      </c>
      <c r="N8" s="30">
        <v>897.37</v>
      </c>
      <c r="O8" s="30">
        <v>3562.07</v>
      </c>
      <c r="P8" s="11">
        <f t="shared" ref="P8:P27" si="2">M8+N8+O8</f>
        <v>5067.88</v>
      </c>
      <c r="Q8" s="35">
        <f t="shared" ref="Q8:Q27" si="3">L8-P8</f>
        <v>1965.0299999999997</v>
      </c>
    </row>
    <row r="9" spans="1:17" x14ac:dyDescent="0.25">
      <c r="A9" s="6">
        <v>3</v>
      </c>
      <c r="B9" s="1" t="s">
        <v>19</v>
      </c>
      <c r="C9" s="7" t="s">
        <v>16</v>
      </c>
      <c r="D9" s="8">
        <v>0.5</v>
      </c>
      <c r="E9" s="30">
        <v>1772.52</v>
      </c>
      <c r="F9" s="7" t="s">
        <v>36</v>
      </c>
      <c r="G9" s="48">
        <f t="shared" si="0"/>
        <v>1772.52</v>
      </c>
      <c r="H9" s="7" t="s">
        <v>16</v>
      </c>
      <c r="I9" s="8">
        <v>0.5</v>
      </c>
      <c r="J9" s="9">
        <v>3680.56</v>
      </c>
      <c r="K9" s="7" t="s">
        <v>42</v>
      </c>
      <c r="L9" s="10">
        <f t="shared" si="1"/>
        <v>3680.56</v>
      </c>
      <c r="M9" s="30">
        <v>404.86</v>
      </c>
      <c r="N9" s="30">
        <v>108.12</v>
      </c>
      <c r="O9" s="30">
        <v>1772.52</v>
      </c>
      <c r="P9" s="11">
        <f t="shared" si="2"/>
        <v>2285.5</v>
      </c>
      <c r="Q9" s="35">
        <f t="shared" si="3"/>
        <v>1395.06</v>
      </c>
    </row>
    <row r="10" spans="1:17" x14ac:dyDescent="0.25">
      <c r="A10" s="6">
        <v>23</v>
      </c>
      <c r="B10" s="1" t="s">
        <v>20</v>
      </c>
      <c r="C10" s="7" t="s">
        <v>16</v>
      </c>
      <c r="D10" s="8">
        <v>0.5</v>
      </c>
      <c r="E10" s="30">
        <v>2578.5</v>
      </c>
      <c r="F10" s="7" t="s">
        <v>36</v>
      </c>
      <c r="G10" s="48">
        <f t="shared" si="0"/>
        <v>2578.5</v>
      </c>
      <c r="H10" s="7" t="s">
        <v>16</v>
      </c>
      <c r="I10" s="8">
        <v>0.5</v>
      </c>
      <c r="J10" s="9">
        <v>5128.63</v>
      </c>
      <c r="K10" s="7" t="s">
        <v>42</v>
      </c>
      <c r="L10" s="10">
        <f t="shared" si="1"/>
        <v>5128.63</v>
      </c>
      <c r="M10" s="30">
        <v>564.14</v>
      </c>
      <c r="N10" s="30">
        <v>348.22</v>
      </c>
      <c r="O10" s="30">
        <v>2578.5</v>
      </c>
      <c r="P10" s="11">
        <f t="shared" si="2"/>
        <v>3490.86</v>
      </c>
      <c r="Q10" s="35">
        <f t="shared" si="3"/>
        <v>1637.77</v>
      </c>
    </row>
    <row r="11" spans="1:17" hidden="1" x14ac:dyDescent="0.25">
      <c r="A11" s="6">
        <v>39</v>
      </c>
      <c r="B11" s="34" t="s">
        <v>21</v>
      </c>
      <c r="C11" s="7" t="s">
        <v>16</v>
      </c>
      <c r="D11" s="8">
        <v>0.5</v>
      </c>
      <c r="E11" s="30"/>
      <c r="F11" s="7" t="s">
        <v>36</v>
      </c>
      <c r="G11" s="48">
        <f t="shared" si="0"/>
        <v>0</v>
      </c>
      <c r="H11" s="7" t="s">
        <v>16</v>
      </c>
      <c r="I11" s="8">
        <v>0.5</v>
      </c>
      <c r="J11" s="9"/>
      <c r="K11" s="7" t="s">
        <v>42</v>
      </c>
      <c r="L11" s="10">
        <f t="shared" si="1"/>
        <v>0</v>
      </c>
      <c r="M11" s="30">
        <v>0</v>
      </c>
      <c r="N11" s="30">
        <v>0</v>
      </c>
      <c r="O11" s="30">
        <v>0</v>
      </c>
      <c r="P11" s="11">
        <f t="shared" si="2"/>
        <v>0</v>
      </c>
      <c r="Q11" s="35">
        <f t="shared" si="3"/>
        <v>0</v>
      </c>
    </row>
    <row r="12" spans="1:17" x14ac:dyDescent="0.25">
      <c r="A12" s="6">
        <v>37</v>
      </c>
      <c r="B12" s="1" t="s">
        <v>22</v>
      </c>
      <c r="C12" s="7" t="s">
        <v>16</v>
      </c>
      <c r="D12" s="8">
        <v>0.5</v>
      </c>
      <c r="E12" s="30">
        <v>1071.1400000000001</v>
      </c>
      <c r="F12" s="7" t="s">
        <v>36</v>
      </c>
      <c r="G12" s="48">
        <f t="shared" si="0"/>
        <v>1071.1400000000001</v>
      </c>
      <c r="H12" s="7" t="s">
        <v>16</v>
      </c>
      <c r="I12" s="8">
        <v>0.5</v>
      </c>
      <c r="J12" s="9">
        <v>2228.29</v>
      </c>
      <c r="K12" s="7" t="s">
        <v>42</v>
      </c>
      <c r="L12" s="10">
        <f t="shared" si="1"/>
        <v>2228.29</v>
      </c>
      <c r="M12" s="30">
        <v>200.54</v>
      </c>
      <c r="N12" s="30">
        <v>0</v>
      </c>
      <c r="O12" s="30">
        <v>1071.1400000000001</v>
      </c>
      <c r="P12" s="11">
        <f t="shared" si="2"/>
        <v>1271.68</v>
      </c>
      <c r="Q12" s="35">
        <f t="shared" si="3"/>
        <v>956.6099999999999</v>
      </c>
    </row>
    <row r="13" spans="1:17" x14ac:dyDescent="0.25">
      <c r="A13" s="6">
        <v>39</v>
      </c>
      <c r="B13" s="1" t="s">
        <v>21</v>
      </c>
      <c r="C13" s="7" t="s">
        <v>17</v>
      </c>
      <c r="D13" s="7" t="s">
        <v>17</v>
      </c>
      <c r="E13" s="7" t="s">
        <v>17</v>
      </c>
      <c r="F13" s="7" t="s">
        <v>17</v>
      </c>
      <c r="G13" s="47" t="s">
        <v>17</v>
      </c>
      <c r="H13" s="7" t="s">
        <v>16</v>
      </c>
      <c r="I13" s="8">
        <v>0.5</v>
      </c>
      <c r="J13" s="9">
        <v>2150.3200000000002</v>
      </c>
      <c r="K13" s="7" t="s">
        <v>42</v>
      </c>
      <c r="L13" s="10">
        <f t="shared" si="1"/>
        <v>2150.3200000000002</v>
      </c>
      <c r="M13" s="30">
        <v>193.52</v>
      </c>
      <c r="N13" s="30"/>
      <c r="O13" s="30">
        <v>0</v>
      </c>
      <c r="P13" s="11">
        <f t="shared" si="2"/>
        <v>193.52</v>
      </c>
      <c r="Q13" s="35">
        <f t="shared" si="3"/>
        <v>1956.8000000000002</v>
      </c>
    </row>
    <row r="14" spans="1:17" x14ac:dyDescent="0.25">
      <c r="A14" s="6">
        <v>7</v>
      </c>
      <c r="B14" s="1" t="s">
        <v>23</v>
      </c>
      <c r="C14" s="7" t="s">
        <v>16</v>
      </c>
      <c r="D14" s="8">
        <v>0.5</v>
      </c>
      <c r="E14" s="30">
        <v>1210.02</v>
      </c>
      <c r="F14" s="7" t="s">
        <v>36</v>
      </c>
      <c r="G14" s="48">
        <f t="shared" si="0"/>
        <v>1210.02</v>
      </c>
      <c r="H14" s="7" t="s">
        <v>16</v>
      </c>
      <c r="I14" s="8">
        <v>0.5</v>
      </c>
      <c r="J14" s="9">
        <v>2370.96</v>
      </c>
      <c r="K14" s="7" t="s">
        <v>42</v>
      </c>
      <c r="L14" s="10">
        <f t="shared" si="1"/>
        <v>2370.96</v>
      </c>
      <c r="M14" s="30">
        <v>213.38</v>
      </c>
      <c r="N14" s="30">
        <v>4.8</v>
      </c>
      <c r="O14" s="30">
        <v>1210.02</v>
      </c>
      <c r="P14" s="11">
        <f t="shared" si="2"/>
        <v>1428.2</v>
      </c>
      <c r="Q14" s="35">
        <f t="shared" si="3"/>
        <v>942.76</v>
      </c>
    </row>
    <row r="15" spans="1:17" x14ac:dyDescent="0.25">
      <c r="A15" s="6">
        <v>33</v>
      </c>
      <c r="B15" s="1" t="s">
        <v>24</v>
      </c>
      <c r="C15" s="7" t="s">
        <v>16</v>
      </c>
      <c r="D15" s="8">
        <v>0.5</v>
      </c>
      <c r="E15" s="30">
        <v>1071.1400000000001</v>
      </c>
      <c r="F15" s="7" t="s">
        <v>36</v>
      </c>
      <c r="G15" s="48">
        <f t="shared" si="0"/>
        <v>1071.1400000000001</v>
      </c>
      <c r="H15" s="7" t="s">
        <v>16</v>
      </c>
      <c r="I15" s="8">
        <v>0.5</v>
      </c>
      <c r="J15" s="9">
        <v>2031.23</v>
      </c>
      <c r="K15" s="7" t="s">
        <v>42</v>
      </c>
      <c r="L15" s="10">
        <f t="shared" si="1"/>
        <v>2031.23</v>
      </c>
      <c r="M15" s="30">
        <v>182.81</v>
      </c>
      <c r="N15" s="30">
        <v>0</v>
      </c>
      <c r="O15" s="30">
        <v>1071.1400000000001</v>
      </c>
      <c r="P15" s="11">
        <f t="shared" si="2"/>
        <v>1253.95</v>
      </c>
      <c r="Q15" s="35">
        <f t="shared" si="3"/>
        <v>777.28</v>
      </c>
    </row>
    <row r="16" spans="1:17" x14ac:dyDescent="0.25">
      <c r="A16" s="6">
        <v>10</v>
      </c>
      <c r="B16" s="1" t="s">
        <v>39</v>
      </c>
      <c r="C16" s="7" t="s">
        <v>16</v>
      </c>
      <c r="D16" s="8">
        <v>0.5</v>
      </c>
      <c r="E16" s="30">
        <v>825.54</v>
      </c>
      <c r="F16" s="7" t="s">
        <v>36</v>
      </c>
      <c r="G16" s="48">
        <f t="shared" si="0"/>
        <v>825.54</v>
      </c>
      <c r="H16" s="7" t="s">
        <v>16</v>
      </c>
      <c r="I16" s="8">
        <v>0.5</v>
      </c>
      <c r="J16" s="9">
        <v>1616.8</v>
      </c>
      <c r="K16" s="7" t="s">
        <v>42</v>
      </c>
      <c r="L16" s="10">
        <f t="shared" si="1"/>
        <v>1616.8</v>
      </c>
      <c r="M16" s="30">
        <v>129.34</v>
      </c>
      <c r="N16" s="30">
        <v>0</v>
      </c>
      <c r="O16" s="30">
        <v>825.54</v>
      </c>
      <c r="P16" s="11">
        <f t="shared" si="2"/>
        <v>954.88</v>
      </c>
      <c r="Q16" s="35">
        <f t="shared" si="3"/>
        <v>661.92</v>
      </c>
    </row>
    <row r="17" spans="1:17" x14ac:dyDescent="0.25">
      <c r="A17" s="6">
        <v>14</v>
      </c>
      <c r="B17" s="1" t="s">
        <v>25</v>
      </c>
      <c r="C17" s="7" t="s">
        <v>16</v>
      </c>
      <c r="D17" s="8">
        <v>0.5</v>
      </c>
      <c r="E17" s="30">
        <v>1785.94</v>
      </c>
      <c r="F17" s="7" t="s">
        <v>36</v>
      </c>
      <c r="G17" s="48">
        <f t="shared" si="0"/>
        <v>1785.94</v>
      </c>
      <c r="H17" s="7" t="s">
        <v>16</v>
      </c>
      <c r="I17" s="8">
        <v>0.5</v>
      </c>
      <c r="J17" s="9">
        <v>3474.22</v>
      </c>
      <c r="K17" s="7" t="s">
        <v>42</v>
      </c>
      <c r="L17" s="10">
        <f t="shared" si="1"/>
        <v>3474.22</v>
      </c>
      <c r="M17" s="30">
        <v>382.16</v>
      </c>
      <c r="N17" s="30">
        <v>109.01</v>
      </c>
      <c r="O17" s="30">
        <v>1785.94</v>
      </c>
      <c r="P17" s="11">
        <f t="shared" si="2"/>
        <v>2277.11</v>
      </c>
      <c r="Q17" s="35">
        <f t="shared" si="3"/>
        <v>1197.1099999999997</v>
      </c>
    </row>
    <row r="18" spans="1:17" hidden="1" x14ac:dyDescent="0.25">
      <c r="A18" s="6">
        <v>45</v>
      </c>
      <c r="B18" s="34" t="s">
        <v>26</v>
      </c>
      <c r="C18" s="7" t="s">
        <v>17</v>
      </c>
      <c r="D18" s="7" t="s">
        <v>17</v>
      </c>
      <c r="E18" s="7" t="s">
        <v>17</v>
      </c>
      <c r="F18" s="7" t="s">
        <v>17</v>
      </c>
      <c r="G18" s="48" t="str">
        <f t="shared" si="0"/>
        <v>-</v>
      </c>
      <c r="H18" s="7" t="s">
        <v>17</v>
      </c>
      <c r="I18" s="8">
        <v>0.5</v>
      </c>
      <c r="J18" s="9"/>
      <c r="K18" s="7" t="s">
        <v>42</v>
      </c>
      <c r="L18" s="10">
        <f t="shared" si="1"/>
        <v>0</v>
      </c>
      <c r="M18" s="30">
        <v>0</v>
      </c>
      <c r="N18" s="30">
        <v>0</v>
      </c>
      <c r="O18" s="30">
        <v>0</v>
      </c>
      <c r="P18" s="11">
        <f t="shared" si="2"/>
        <v>0</v>
      </c>
      <c r="Q18" s="35">
        <f t="shared" si="3"/>
        <v>0</v>
      </c>
    </row>
    <row r="19" spans="1:17" x14ac:dyDescent="0.25">
      <c r="A19" s="6">
        <v>45</v>
      </c>
      <c r="B19" s="1" t="s">
        <v>26</v>
      </c>
      <c r="C19" s="7" t="s">
        <v>17</v>
      </c>
      <c r="D19" s="7" t="s">
        <v>17</v>
      </c>
      <c r="E19" s="7" t="s">
        <v>17</v>
      </c>
      <c r="F19" s="7" t="s">
        <v>17</v>
      </c>
      <c r="G19" s="48">
        <v>0</v>
      </c>
      <c r="H19" s="7" t="s">
        <v>16</v>
      </c>
      <c r="I19" s="8">
        <v>1</v>
      </c>
      <c r="J19" s="9">
        <v>5143.8500000000004</v>
      </c>
      <c r="K19" s="7" t="s">
        <v>42</v>
      </c>
      <c r="L19" s="10">
        <f t="shared" si="1"/>
        <v>5143.8500000000004</v>
      </c>
      <c r="M19" s="30">
        <v>565.82000000000005</v>
      </c>
      <c r="N19" s="30">
        <v>393.93</v>
      </c>
      <c r="O19" s="30">
        <v>0</v>
      </c>
      <c r="P19" s="11">
        <f t="shared" si="2"/>
        <v>959.75</v>
      </c>
      <c r="Q19" s="35">
        <f t="shared" si="3"/>
        <v>4184.1000000000004</v>
      </c>
    </row>
    <row r="20" spans="1:17" x14ac:dyDescent="0.25">
      <c r="A20" s="6">
        <v>46</v>
      </c>
      <c r="B20" s="1" t="s">
        <v>27</v>
      </c>
      <c r="C20" s="7" t="s">
        <v>16</v>
      </c>
      <c r="D20" s="8">
        <v>0.5</v>
      </c>
      <c r="E20" s="31">
        <v>1062.29</v>
      </c>
      <c r="F20" s="7" t="s">
        <v>36</v>
      </c>
      <c r="G20" s="48">
        <f t="shared" si="0"/>
        <v>1062.29</v>
      </c>
      <c r="H20" s="7" t="s">
        <v>16</v>
      </c>
      <c r="I20" s="8">
        <v>0.5</v>
      </c>
      <c r="J20" s="9">
        <v>1995.82</v>
      </c>
      <c r="K20" s="7" t="s">
        <v>42</v>
      </c>
      <c r="L20" s="10">
        <f t="shared" si="1"/>
        <v>1995.82</v>
      </c>
      <c r="M20" s="30">
        <v>179.62</v>
      </c>
      <c r="N20" s="30">
        <v>0</v>
      </c>
      <c r="O20" s="30">
        <v>1062.29</v>
      </c>
      <c r="P20" s="11">
        <f t="shared" si="2"/>
        <v>1241.9099999999999</v>
      </c>
      <c r="Q20" s="35">
        <f t="shared" si="3"/>
        <v>753.91000000000008</v>
      </c>
    </row>
    <row r="21" spans="1:17" x14ac:dyDescent="0.25">
      <c r="A21" s="6">
        <v>29</v>
      </c>
      <c r="B21" s="1" t="s">
        <v>28</v>
      </c>
      <c r="C21" s="7" t="s">
        <v>16</v>
      </c>
      <c r="D21" s="8">
        <v>0.5</v>
      </c>
      <c r="E21" s="30">
        <v>1080</v>
      </c>
      <c r="F21" s="7" t="s">
        <v>36</v>
      </c>
      <c r="G21" s="48">
        <f t="shared" si="0"/>
        <v>1080</v>
      </c>
      <c r="H21" s="7" t="s">
        <v>16</v>
      </c>
      <c r="I21" s="8">
        <v>0.5</v>
      </c>
      <c r="J21" s="9">
        <v>2031.23</v>
      </c>
      <c r="K21" s="7" t="s">
        <v>42</v>
      </c>
      <c r="L21" s="10">
        <f t="shared" si="1"/>
        <v>2031.23</v>
      </c>
      <c r="M21" s="30">
        <v>182.81</v>
      </c>
      <c r="N21" s="30">
        <v>0</v>
      </c>
      <c r="O21" s="30">
        <v>1080</v>
      </c>
      <c r="P21" s="11">
        <f t="shared" si="2"/>
        <v>1262.81</v>
      </c>
      <c r="Q21" s="35">
        <f t="shared" si="3"/>
        <v>768.42000000000007</v>
      </c>
    </row>
    <row r="22" spans="1:17" x14ac:dyDescent="0.25">
      <c r="A22" s="6">
        <v>38</v>
      </c>
      <c r="B22" s="1" t="s">
        <v>29</v>
      </c>
      <c r="C22" s="7" t="s">
        <v>16</v>
      </c>
      <c r="D22" s="8">
        <v>0.5</v>
      </c>
      <c r="E22" s="30">
        <v>1070.72</v>
      </c>
      <c r="F22" s="7" t="s">
        <v>36</v>
      </c>
      <c r="G22" s="48">
        <f t="shared" si="0"/>
        <v>1070.72</v>
      </c>
      <c r="H22" s="7" t="s">
        <v>16</v>
      </c>
      <c r="I22" s="8">
        <v>0.5</v>
      </c>
      <c r="J22" s="9">
        <v>2013.52</v>
      </c>
      <c r="K22" s="7" t="s">
        <v>42</v>
      </c>
      <c r="L22" s="10">
        <f t="shared" si="1"/>
        <v>2013.52</v>
      </c>
      <c r="M22" s="30">
        <v>181.21</v>
      </c>
      <c r="N22" s="30">
        <v>0</v>
      </c>
      <c r="O22" s="30">
        <v>1070.72</v>
      </c>
      <c r="P22" s="11">
        <f t="shared" si="2"/>
        <v>1251.93</v>
      </c>
      <c r="Q22" s="35">
        <f t="shared" si="3"/>
        <v>761.58999999999992</v>
      </c>
    </row>
    <row r="23" spans="1:17" x14ac:dyDescent="0.25">
      <c r="A23" s="6">
        <v>19</v>
      </c>
      <c r="B23" s="1" t="s">
        <v>30</v>
      </c>
      <c r="C23" s="7" t="s">
        <v>16</v>
      </c>
      <c r="D23" s="8">
        <v>0.5</v>
      </c>
      <c r="E23" s="30">
        <v>1799.37</v>
      </c>
      <c r="F23" s="7" t="s">
        <v>36</v>
      </c>
      <c r="G23" s="48">
        <f t="shared" si="0"/>
        <v>1799.37</v>
      </c>
      <c r="H23" s="7" t="s">
        <v>16</v>
      </c>
      <c r="I23" s="8">
        <v>0.5</v>
      </c>
      <c r="J23" s="9">
        <v>3501.08</v>
      </c>
      <c r="K23" s="7" t="s">
        <v>42</v>
      </c>
      <c r="L23" s="10">
        <f t="shared" si="1"/>
        <v>3501.08</v>
      </c>
      <c r="M23" s="30">
        <v>385.11</v>
      </c>
      <c r="N23" s="30">
        <v>48.24</v>
      </c>
      <c r="O23" s="30">
        <v>1799.37</v>
      </c>
      <c r="P23" s="11">
        <f t="shared" si="2"/>
        <v>2232.7199999999998</v>
      </c>
      <c r="Q23" s="35">
        <f t="shared" si="3"/>
        <v>1268.3600000000001</v>
      </c>
    </row>
    <row r="24" spans="1:17" x14ac:dyDescent="0.25">
      <c r="A24" s="6">
        <v>26</v>
      </c>
      <c r="B24" s="1" t="s">
        <v>31</v>
      </c>
      <c r="C24" s="7" t="s">
        <v>16</v>
      </c>
      <c r="D24" s="8">
        <v>0.5</v>
      </c>
      <c r="E24" s="30">
        <v>580.42999999999995</v>
      </c>
      <c r="F24" s="7" t="s">
        <v>36</v>
      </c>
      <c r="G24" s="48">
        <f t="shared" si="0"/>
        <v>580.42999999999995</v>
      </c>
      <c r="H24" s="7" t="s">
        <v>16</v>
      </c>
      <c r="I24" s="8">
        <v>0.5</v>
      </c>
      <c r="J24" s="9">
        <v>1122.49</v>
      </c>
      <c r="K24" s="7" t="s">
        <v>42</v>
      </c>
      <c r="L24" s="10">
        <f t="shared" si="1"/>
        <v>1122.49</v>
      </c>
      <c r="M24" s="30">
        <v>89.79</v>
      </c>
      <c r="N24" s="30">
        <v>0</v>
      </c>
      <c r="O24" s="30">
        <v>580.42999999999995</v>
      </c>
      <c r="P24" s="11">
        <f t="shared" si="2"/>
        <v>670.21999999999991</v>
      </c>
      <c r="Q24" s="35">
        <f t="shared" si="3"/>
        <v>452.2700000000001</v>
      </c>
    </row>
    <row r="25" spans="1:17" x14ac:dyDescent="0.25">
      <c r="A25" s="6">
        <v>42</v>
      </c>
      <c r="B25" s="1" t="s">
        <v>32</v>
      </c>
      <c r="C25" s="7" t="s">
        <v>16</v>
      </c>
      <c r="D25" s="21">
        <v>0.5</v>
      </c>
      <c r="E25" s="31">
        <v>527.66999999999996</v>
      </c>
      <c r="F25" s="7" t="s">
        <v>36</v>
      </c>
      <c r="G25" s="48">
        <f t="shared" si="0"/>
        <v>527.66999999999996</v>
      </c>
      <c r="H25" s="7" t="s">
        <v>16</v>
      </c>
      <c r="I25" s="8">
        <v>0.5</v>
      </c>
      <c r="J25" s="9">
        <v>1055.33</v>
      </c>
      <c r="K25" s="7" t="s">
        <v>42</v>
      </c>
      <c r="L25" s="10">
        <f t="shared" si="1"/>
        <v>1055.33</v>
      </c>
      <c r="M25" s="30">
        <v>84.42</v>
      </c>
      <c r="N25" s="30">
        <v>0</v>
      </c>
      <c r="O25" s="30">
        <v>527.66999999999996</v>
      </c>
      <c r="P25" s="11">
        <f t="shared" si="2"/>
        <v>612.08999999999992</v>
      </c>
      <c r="Q25" s="35">
        <f t="shared" si="3"/>
        <v>443.24</v>
      </c>
    </row>
    <row r="26" spans="1:17" x14ac:dyDescent="0.25">
      <c r="A26" s="6">
        <v>43</v>
      </c>
      <c r="B26" s="22" t="s">
        <v>33</v>
      </c>
      <c r="C26" s="23" t="s">
        <v>16</v>
      </c>
      <c r="D26" s="24">
        <v>0.5</v>
      </c>
      <c r="E26" s="31">
        <v>527.66999999999996</v>
      </c>
      <c r="F26" s="20" t="s">
        <v>36</v>
      </c>
      <c r="G26" s="48">
        <f t="shared" si="0"/>
        <v>527.66999999999996</v>
      </c>
      <c r="H26" s="23" t="s">
        <v>16</v>
      </c>
      <c r="I26" s="8">
        <v>0.5</v>
      </c>
      <c r="J26" s="9">
        <v>1055.33</v>
      </c>
      <c r="K26" s="7" t="s">
        <v>42</v>
      </c>
      <c r="L26" s="10">
        <f t="shared" si="1"/>
        <v>1055.33</v>
      </c>
      <c r="M26" s="30">
        <v>84.42</v>
      </c>
      <c r="N26" s="30">
        <v>0</v>
      </c>
      <c r="O26" s="30">
        <v>527.66999999999996</v>
      </c>
      <c r="P26" s="11">
        <f t="shared" si="2"/>
        <v>612.08999999999992</v>
      </c>
      <c r="Q26" s="35">
        <f t="shared" si="3"/>
        <v>443.24</v>
      </c>
    </row>
    <row r="27" spans="1:17" x14ac:dyDescent="0.25">
      <c r="A27" s="19">
        <v>47</v>
      </c>
      <c r="B27" s="25" t="s">
        <v>37</v>
      </c>
      <c r="C27" s="26" t="s">
        <v>38</v>
      </c>
      <c r="D27" s="27">
        <v>0.5</v>
      </c>
      <c r="E27" s="32">
        <v>916.88</v>
      </c>
      <c r="F27" s="20" t="s">
        <v>36</v>
      </c>
      <c r="G27" s="48">
        <f t="shared" si="0"/>
        <v>916.88</v>
      </c>
      <c r="H27" s="26" t="s">
        <v>38</v>
      </c>
      <c r="I27" s="29">
        <v>0.5</v>
      </c>
      <c r="J27" s="28">
        <v>1830.97</v>
      </c>
      <c r="K27" s="7" t="s">
        <v>42</v>
      </c>
      <c r="L27" s="10">
        <f t="shared" si="1"/>
        <v>1830.97</v>
      </c>
      <c r="M27" s="30">
        <v>164.78</v>
      </c>
      <c r="N27" s="30">
        <v>0</v>
      </c>
      <c r="O27" s="30">
        <v>916.88</v>
      </c>
      <c r="P27" s="11">
        <f t="shared" si="2"/>
        <v>1081.6600000000001</v>
      </c>
      <c r="Q27" s="35">
        <f t="shared" si="3"/>
        <v>749.31</v>
      </c>
    </row>
    <row r="28" spans="1:17" x14ac:dyDescent="0.25">
      <c r="A28" s="36" t="s">
        <v>43</v>
      </c>
      <c r="B28" s="37"/>
      <c r="C28" s="37"/>
      <c r="D28" s="38"/>
      <c r="E28" s="13">
        <f>SUM(E7:E27)</f>
        <v>22521.899999999998</v>
      </c>
      <c r="F28" s="36" t="s">
        <v>17</v>
      </c>
      <c r="G28" s="37"/>
      <c r="H28" s="37"/>
      <c r="I28" s="38"/>
      <c r="J28" s="14"/>
      <c r="K28" s="3" t="s">
        <v>11</v>
      </c>
      <c r="L28" s="15">
        <f t="shared" ref="L28:Q28" si="4">SUM(L7:L27)</f>
        <v>51494.770000000004</v>
      </c>
      <c r="M28" s="13">
        <f t="shared" si="4"/>
        <v>4979.9799999999996</v>
      </c>
      <c r="N28" s="13">
        <f t="shared" si="4"/>
        <v>1909.69</v>
      </c>
      <c r="O28" s="13">
        <f t="shared" si="4"/>
        <v>22521.899999999998</v>
      </c>
      <c r="P28" s="13">
        <f t="shared" si="4"/>
        <v>29411.570000000007</v>
      </c>
      <c r="Q28" s="13">
        <f t="shared" si="4"/>
        <v>22083.200000000008</v>
      </c>
    </row>
  </sheetData>
  <mergeCells count="9">
    <mergeCell ref="Q5:Q6"/>
    <mergeCell ref="A28:D28"/>
    <mergeCell ref="F28:I28"/>
    <mergeCell ref="A5:A6"/>
    <mergeCell ref="B5:B6"/>
    <mergeCell ref="C5:F5"/>
    <mergeCell ref="H5:K5"/>
    <mergeCell ref="M5:P5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Procontábil</cp:lastModifiedBy>
  <dcterms:created xsi:type="dcterms:W3CDTF">2017-08-31T14:49:54Z</dcterms:created>
  <dcterms:modified xsi:type="dcterms:W3CDTF">2018-08-24T19:15:12Z</dcterms:modified>
</cp:coreProperties>
</file>